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5 публ" sheetId="49" r:id="rId2"/>
    <sheet name="6 публ" sheetId="48" r:id="rId3"/>
    <sheet name="7 МП " sheetId="52" r:id="rId4"/>
    <sheet name="8 МП" sheetId="55" r:id="rId5"/>
    <sheet name="9 РПр " sheetId="15" r:id="rId6"/>
    <sheet name="РПрЦсВр2015" sheetId="30" state="hidden" r:id="rId7"/>
    <sheet name="РПрЦсВр2016,2017" sheetId="29" state="hidden" r:id="rId8"/>
    <sheet name="10 РПр" sheetId="50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r:id="rId17"/>
    <sheet name="12 Вед" sheetId="56" r:id="rId18"/>
    <sheet name="13 ДФ " sheetId="44" r:id="rId19"/>
    <sheet name="14 ДФ" sheetId="45" r:id="rId20"/>
    <sheet name="15 МБТ " sheetId="46" r:id="rId21"/>
    <sheet name="16 МБТ" sheetId="47" r:id="rId22"/>
    <sheet name="17 МБТ " sheetId="54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Вед'!$A$1:$O$990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M282" i="56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8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4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1" i="55"/>
  <c r="G10" i="55"/>
  <c r="D12" i="52"/>
  <c r="E45" i="50" l="1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<sst xmlns="http://schemas.openxmlformats.org/spreadsheetml/2006/main" count="15086" uniqueCount="1258">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</sst>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justify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54"/>
      <c r="B2" s="454"/>
      <c r="C2" s="454"/>
      <c r="H2" s="123"/>
      <c r="I2" s="43"/>
      <c r="J2" s="460" t="s">
        <v>446</v>
      </c>
      <c r="K2" s="460"/>
    </row>
    <row r="3" spans="1:13" s="125" customFormat="1" ht="45" customHeight="1" x14ac:dyDescent="0.3">
      <c r="B3" s="463" t="s">
        <v>684</v>
      </c>
      <c r="C3" s="463"/>
      <c r="D3" s="463"/>
      <c r="E3" s="463"/>
      <c r="F3" s="463"/>
      <c r="G3" s="463"/>
      <c r="H3" s="463"/>
      <c r="I3" s="463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1" t="s">
        <v>549</v>
      </c>
      <c r="J4" s="471"/>
      <c r="K4" s="471"/>
    </row>
    <row r="5" spans="1:13" s="125" customFormat="1" ht="45" customHeight="1" x14ac:dyDescent="0.3">
      <c r="A5" s="455" t="s">
        <v>674</v>
      </c>
      <c r="B5" s="455" t="s">
        <v>675</v>
      </c>
      <c r="C5" s="464" t="s">
        <v>676</v>
      </c>
      <c r="D5" s="465" t="s">
        <v>681</v>
      </c>
      <c r="E5" s="466"/>
      <c r="F5" s="466"/>
      <c r="G5" s="467"/>
      <c r="H5" s="468" t="s">
        <v>682</v>
      </c>
      <c r="I5" s="469"/>
      <c r="J5" s="469"/>
      <c r="K5" s="470"/>
    </row>
    <row r="6" spans="1:13" s="125" customFormat="1" ht="23.25" customHeight="1" x14ac:dyDescent="0.3">
      <c r="A6" s="456"/>
      <c r="B6" s="458"/>
      <c r="C6" s="464"/>
      <c r="D6" s="472" t="s">
        <v>555</v>
      </c>
      <c r="E6" s="465" t="s">
        <v>677</v>
      </c>
      <c r="F6" s="466"/>
      <c r="G6" s="467"/>
      <c r="H6" s="474" t="s">
        <v>555</v>
      </c>
      <c r="I6" s="468" t="s">
        <v>677</v>
      </c>
      <c r="J6" s="469"/>
      <c r="K6" s="470"/>
    </row>
    <row r="7" spans="1:13" s="125" customFormat="1" ht="45" customHeight="1" x14ac:dyDescent="0.3">
      <c r="A7" s="457"/>
      <c r="B7" s="459"/>
      <c r="C7" s="464"/>
      <c r="D7" s="473"/>
      <c r="E7" s="139" t="s">
        <v>678</v>
      </c>
      <c r="F7" s="139" t="s">
        <v>679</v>
      </c>
      <c r="G7" s="140" t="s">
        <v>680</v>
      </c>
      <c r="H7" s="475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1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2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2" t="s">
        <v>1034</v>
      </c>
      <c r="F1" s="512"/>
      <c r="G1" s="512"/>
      <c r="H1" s="512"/>
      <c r="I1" s="512"/>
      <c r="J1" s="512"/>
      <c r="K1" s="512"/>
      <c r="L1" s="512"/>
      <c r="M1" s="512"/>
      <c r="N1" s="512"/>
    </row>
    <row r="2" spans="1:14" ht="45.75" customHeight="1" x14ac:dyDescent="0.2">
      <c r="E2" s="388"/>
      <c r="F2" s="521" t="s">
        <v>1012</v>
      </c>
      <c r="G2" s="521"/>
      <c r="H2" s="521"/>
      <c r="I2" s="521"/>
      <c r="J2" s="521"/>
      <c r="K2" s="521"/>
      <c r="L2" s="521"/>
      <c r="M2" s="521"/>
      <c r="N2" s="521"/>
    </row>
    <row r="4" spans="1:14" ht="18.75" x14ac:dyDescent="0.2">
      <c r="A4" s="513" t="s">
        <v>293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8.75" customHeight="1" x14ac:dyDescent="0.2">
      <c r="A5" s="513" t="s">
        <v>1030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</row>
    <row r="6" spans="1:14" ht="15.75" x14ac:dyDescent="0.2">
      <c r="A6" s="522"/>
      <c r="B6" s="522"/>
      <c r="C6" s="522"/>
      <c r="D6" s="522"/>
      <c r="E6" s="522"/>
      <c r="F6" s="522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14" t="s">
        <v>71</v>
      </c>
      <c r="B10" s="514"/>
      <c r="C10" s="514"/>
      <c r="D10" s="514"/>
      <c r="E10" s="514"/>
      <c r="F10" s="514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18" t="s">
        <v>911</v>
      </c>
      <c r="B207" s="519"/>
      <c r="C207" s="519"/>
      <c r="D207" s="519"/>
      <c r="E207" s="519"/>
      <c r="F207" s="520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14" t="s">
        <v>413</v>
      </c>
      <c r="B338" s="515"/>
      <c r="C338" s="515"/>
      <c r="D338" s="515"/>
      <c r="E338" s="515"/>
      <c r="F338" s="515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16" t="s">
        <v>308</v>
      </c>
      <c r="B490" s="517"/>
      <c r="C490" s="517"/>
      <c r="D490" s="517"/>
      <c r="E490" s="517"/>
      <c r="F490" s="517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23" t="s">
        <v>311</v>
      </c>
      <c r="B542" s="517"/>
      <c r="C542" s="517"/>
      <c r="D542" s="517"/>
      <c r="E542" s="517"/>
      <c r="F542" s="517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4" t="s">
        <v>6</v>
      </c>
      <c r="B980" s="525"/>
      <c r="C980" s="525"/>
      <c r="D980" s="525"/>
      <c r="E980" s="525"/>
      <c r="F980" s="525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4" t="s">
        <v>36</v>
      </c>
      <c r="B1026" s="525"/>
      <c r="C1026" s="525"/>
      <c r="D1026" s="525"/>
      <c r="E1026" s="525"/>
      <c r="F1026" s="525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4" t="s">
        <v>40</v>
      </c>
      <c r="B1035" s="525"/>
      <c r="C1035" s="525"/>
      <c r="D1035" s="525"/>
      <c r="E1035" s="525"/>
      <c r="F1035" s="525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4" t="s">
        <v>49</v>
      </c>
      <c r="B1073" s="525"/>
      <c r="C1073" s="525"/>
      <c r="D1073" s="525"/>
      <c r="E1073" s="525"/>
      <c r="F1073" s="525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4" t="s">
        <v>55</v>
      </c>
      <c r="B1087" s="525"/>
      <c r="C1087" s="525"/>
      <c r="D1087" s="525"/>
      <c r="E1087" s="525"/>
      <c r="F1087" s="525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4" t="s">
        <v>56</v>
      </c>
      <c r="B1101" s="525"/>
      <c r="C1101" s="525"/>
      <c r="D1101" s="525"/>
      <c r="E1101" s="525"/>
      <c r="F1101" s="525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4" t="s">
        <v>58</v>
      </c>
      <c r="B1108" s="525"/>
      <c r="C1108" s="525"/>
      <c r="D1108" s="525"/>
      <c r="E1108" s="525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7" t="s">
        <v>149</v>
      </c>
      <c r="B1134" s="525"/>
      <c r="C1134" s="525"/>
      <c r="D1134" s="525"/>
      <c r="E1134" s="525"/>
      <c r="F1134" s="525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6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6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6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6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6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6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6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6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6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6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6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6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6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6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6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04" t="s">
        <v>689</v>
      </c>
      <c r="B4" s="504"/>
      <c r="C4" s="504"/>
      <c r="D4" s="504"/>
    </row>
    <row r="5" spans="1:5" s="100" customFormat="1" ht="33" customHeight="1" x14ac:dyDescent="0.25">
      <c r="A5" s="528"/>
      <c r="B5" s="528"/>
      <c r="C5" s="528"/>
      <c r="D5" s="528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29" t="s">
        <v>580</v>
      </c>
      <c r="B7" s="529" t="s">
        <v>587</v>
      </c>
      <c r="C7" s="531" t="s">
        <v>582</v>
      </c>
      <c r="D7" s="532"/>
    </row>
    <row r="8" spans="1:5" s="100" customFormat="1" ht="36.75" customHeight="1" x14ac:dyDescent="0.25">
      <c r="A8" s="530"/>
      <c r="B8" s="530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04" t="s">
        <v>690</v>
      </c>
      <c r="B4" s="504"/>
      <c r="C4" s="504"/>
      <c r="D4" s="504"/>
    </row>
    <row r="5" spans="1:5" s="100" customFormat="1" ht="35.25" customHeight="1" x14ac:dyDescent="0.25">
      <c r="A5" s="528"/>
      <c r="B5" s="528"/>
      <c r="C5" s="528"/>
      <c r="D5" s="528"/>
    </row>
    <row r="6" spans="1:5" x14ac:dyDescent="0.2">
      <c r="D6" s="171" t="s">
        <v>549</v>
      </c>
    </row>
    <row r="7" spans="1:5" s="100" customFormat="1" ht="19.5" customHeight="1" x14ac:dyDescent="0.25">
      <c r="A7" s="529" t="s">
        <v>580</v>
      </c>
      <c r="B7" s="533" t="s">
        <v>587</v>
      </c>
      <c r="C7" s="534" t="s">
        <v>582</v>
      </c>
      <c r="D7" s="534"/>
    </row>
    <row r="8" spans="1:5" s="100" customFormat="1" ht="40.5" customHeight="1" x14ac:dyDescent="0.25">
      <c r="A8" s="530"/>
      <c r="B8" s="533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04" t="s">
        <v>691</v>
      </c>
      <c r="B4" s="504"/>
      <c r="C4" s="504"/>
      <c r="D4" s="504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35" t="s">
        <v>580</v>
      </c>
      <c r="B6" s="535" t="s">
        <v>586</v>
      </c>
      <c r="C6" s="537" t="s">
        <v>582</v>
      </c>
      <c r="D6" s="538"/>
    </row>
    <row r="7" spans="1:5" s="44" customFormat="1" ht="50.25" customHeight="1" x14ac:dyDescent="0.3">
      <c r="A7" s="536"/>
      <c r="B7" s="536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0" t="s">
        <v>446</v>
      </c>
      <c r="G2" s="460"/>
    </row>
    <row r="3" spans="1:7" ht="22.5" customHeight="1" x14ac:dyDescent="0.2">
      <c r="C3" s="99"/>
      <c r="D3" s="99"/>
      <c r="E3" s="5"/>
    </row>
    <row r="4" spans="1:7" ht="36.75" customHeight="1" x14ac:dyDescent="0.2">
      <c r="A4" s="504" t="s">
        <v>692</v>
      </c>
      <c r="B4" s="504"/>
      <c r="C4" s="504"/>
      <c r="D4" s="504"/>
      <c r="E4" s="504"/>
      <c r="F4" s="504"/>
      <c r="G4" s="504"/>
    </row>
    <row r="5" spans="1:7" ht="17.25" customHeight="1" x14ac:dyDescent="0.2">
      <c r="D5" s="539" t="s">
        <v>549</v>
      </c>
      <c r="E5" s="539"/>
      <c r="F5" s="539"/>
      <c r="G5" s="539"/>
    </row>
    <row r="6" spans="1:7" s="44" customFormat="1" ht="21.75" customHeight="1" x14ac:dyDescent="0.3">
      <c r="A6" s="535" t="s">
        <v>580</v>
      </c>
      <c r="B6" s="535" t="s">
        <v>581</v>
      </c>
      <c r="C6" s="537" t="s">
        <v>582</v>
      </c>
      <c r="D6" s="538"/>
      <c r="E6" s="535" t="s">
        <v>583</v>
      </c>
      <c r="F6" s="537" t="s">
        <v>582</v>
      </c>
      <c r="G6" s="538"/>
    </row>
    <row r="7" spans="1:7" s="44" customFormat="1" ht="45.75" customHeight="1" x14ac:dyDescent="0.3">
      <c r="A7" s="536"/>
      <c r="B7" s="536"/>
      <c r="C7" s="49" t="s">
        <v>584</v>
      </c>
      <c r="D7" s="172" t="s">
        <v>585</v>
      </c>
      <c r="E7" s="536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4" t="s">
        <v>693</v>
      </c>
      <c r="B4" s="504"/>
      <c r="C4" s="50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4" t="s">
        <v>694</v>
      </c>
      <c r="B4" s="504"/>
      <c r="C4" s="50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view="pageBreakPreview" zoomScale="90" zoomScaleNormal="100" zoomScaleSheetLayoutView="90" workbookViewId="0">
      <selection activeCell="Z18" sqref="Z18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12"/>
      <c r="F1" s="512"/>
      <c r="G1" s="512"/>
      <c r="H1" s="512"/>
      <c r="I1" s="512"/>
      <c r="J1" s="512"/>
      <c r="K1" s="512"/>
      <c r="L1" s="512"/>
      <c r="M1" s="512"/>
      <c r="O1" s="512"/>
      <c r="P1" s="512"/>
      <c r="Q1" s="16"/>
      <c r="R1" s="542"/>
      <c r="S1" s="542"/>
      <c r="T1" s="542"/>
      <c r="U1" s="512"/>
      <c r="V1" s="512"/>
      <c r="W1" s="541"/>
      <c r="X1" s="541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21"/>
      <c r="V2" s="521"/>
      <c r="W2" s="540"/>
      <c r="X2" s="540"/>
      <c r="Y2" s="540" t="s">
        <v>1212</v>
      </c>
      <c r="Z2" s="540"/>
    </row>
    <row r="4" spans="1:26" ht="18.75" x14ac:dyDescent="0.2">
      <c r="A4" s="513" t="s">
        <v>293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</row>
    <row r="5" spans="1:26" ht="18.75" customHeight="1" x14ac:dyDescent="0.2">
      <c r="A5" s="513" t="s">
        <v>1223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</row>
    <row r="6" spans="1:26" ht="15.75" x14ac:dyDescent="0.2">
      <c r="A6" s="522"/>
      <c r="B6" s="522"/>
      <c r="C6" s="522"/>
      <c r="D6" s="522"/>
      <c r="E6" s="522"/>
      <c r="F6" s="522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58" t="s">
        <v>1032</v>
      </c>
      <c r="B10" s="558"/>
      <c r="C10" s="558"/>
      <c r="D10" s="558"/>
      <c r="E10" s="558"/>
      <c r="F10" s="558"/>
      <c r="G10" s="559" t="e">
        <f t="shared" ref="G10:V10" si="0">G15+G34+G86+G95</f>
        <v>#REF!</v>
      </c>
      <c r="H10" s="559" t="e">
        <f t="shared" si="0"/>
        <v>#REF!</v>
      </c>
      <c r="I10" s="559" t="e">
        <f t="shared" si="0"/>
        <v>#REF!</v>
      </c>
      <c r="J10" s="559" t="e">
        <f t="shared" si="0"/>
        <v>#REF!</v>
      </c>
      <c r="K10" s="559" t="e">
        <f t="shared" si="0"/>
        <v>#REF!</v>
      </c>
      <c r="L10" s="559" t="e">
        <f t="shared" si="0"/>
        <v>#REF!</v>
      </c>
      <c r="M10" s="559" t="e">
        <f t="shared" si="0"/>
        <v>#REF!</v>
      </c>
      <c r="N10" s="559" t="e">
        <f t="shared" si="0"/>
        <v>#REF!</v>
      </c>
      <c r="O10" s="559" t="e">
        <f t="shared" si="0"/>
        <v>#REF!</v>
      </c>
      <c r="P10" s="559" t="e">
        <f t="shared" si="0"/>
        <v>#REF!</v>
      </c>
      <c r="Q10" s="559" t="e">
        <f t="shared" si="0"/>
        <v>#REF!</v>
      </c>
      <c r="R10" s="559" t="e">
        <f t="shared" si="0"/>
        <v>#REF!</v>
      </c>
      <c r="S10" s="559" t="e">
        <f t="shared" si="0"/>
        <v>#REF!</v>
      </c>
      <c r="T10" s="559">
        <f t="shared" si="0"/>
        <v>75565.95</v>
      </c>
      <c r="U10" s="559">
        <f t="shared" si="0"/>
        <v>14947.05</v>
      </c>
      <c r="V10" s="559">
        <f t="shared" si="0"/>
        <v>60493.599999999999</v>
      </c>
      <c r="W10" s="559">
        <f t="shared" ref="W10:X10" si="1">W15+W34+W86+W95</f>
        <v>25173.657999999999</v>
      </c>
      <c r="X10" s="559">
        <f t="shared" si="1"/>
        <v>80306.368000000002</v>
      </c>
      <c r="Y10" s="559">
        <f t="shared" ref="Y10:Z10" si="2">Y15+Y34+Y86+Y95</f>
        <v>550.27</v>
      </c>
      <c r="Z10" s="559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58" t="s">
        <v>911</v>
      </c>
      <c r="B101" s="558"/>
      <c r="C101" s="558"/>
      <c r="D101" s="558"/>
      <c r="E101" s="558"/>
      <c r="F101" s="558"/>
      <c r="G101" s="560" t="e">
        <f>G118+G250+G254</f>
        <v>#REF!</v>
      </c>
      <c r="H101" s="560" t="e">
        <f t="shared" ref="H101:W101" si="138">H118+H250</f>
        <v>#REF!</v>
      </c>
      <c r="I101" s="560" t="e">
        <f t="shared" si="138"/>
        <v>#REF!</v>
      </c>
      <c r="J101" s="560" t="e">
        <f t="shared" si="138"/>
        <v>#REF!</v>
      </c>
      <c r="K101" s="560" t="e">
        <f t="shared" si="138"/>
        <v>#REF!</v>
      </c>
      <c r="L101" s="560" t="e">
        <f t="shared" si="138"/>
        <v>#REF!</v>
      </c>
      <c r="M101" s="560" t="e">
        <f t="shared" si="138"/>
        <v>#REF!</v>
      </c>
      <c r="N101" s="560" t="e">
        <f t="shared" si="138"/>
        <v>#REF!</v>
      </c>
      <c r="O101" s="560" t="e">
        <f t="shared" si="138"/>
        <v>#REF!</v>
      </c>
      <c r="P101" s="560" t="e">
        <f t="shared" si="138"/>
        <v>#REF!</v>
      </c>
      <c r="Q101" s="560" t="e">
        <f t="shared" si="138"/>
        <v>#REF!</v>
      </c>
      <c r="R101" s="560" t="e">
        <f t="shared" si="138"/>
        <v>#REF!</v>
      </c>
      <c r="S101" s="560" t="e">
        <f t="shared" si="138"/>
        <v>#REF!</v>
      </c>
      <c r="T101" s="560" t="e">
        <f t="shared" si="138"/>
        <v>#REF!</v>
      </c>
      <c r="U101" s="560" t="e">
        <f t="shared" si="138"/>
        <v>#REF!</v>
      </c>
      <c r="V101" s="560" t="e">
        <f t="shared" si="138"/>
        <v>#REF!</v>
      </c>
      <c r="W101" s="560" t="e">
        <f t="shared" si="138"/>
        <v>#REF!</v>
      </c>
      <c r="X101" s="560">
        <f>X118+X250+X254</f>
        <v>248278.94999999998</v>
      </c>
      <c r="Y101" s="560">
        <f t="shared" ref="Y101:Z101" si="139">Y118+Y250+Y254</f>
        <v>354034.45</v>
      </c>
      <c r="Z101" s="560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:X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58" t="s">
        <v>413</v>
      </c>
      <c r="B259" s="561"/>
      <c r="C259" s="561"/>
      <c r="D259" s="561"/>
      <c r="E259" s="561"/>
      <c r="F259" s="561"/>
      <c r="G259" s="560" t="e">
        <f>G260+G351+G337</f>
        <v>#REF!</v>
      </c>
      <c r="H259" s="560" t="e">
        <f>H260+H337+H351</f>
        <v>#REF!</v>
      </c>
      <c r="I259" s="560" t="e">
        <f t="shared" ref="I259:S259" si="445">I260+I351+I337</f>
        <v>#REF!</v>
      </c>
      <c r="J259" s="560" t="e">
        <f t="shared" si="445"/>
        <v>#REF!</v>
      </c>
      <c r="K259" s="560" t="e">
        <f t="shared" si="445"/>
        <v>#REF!</v>
      </c>
      <c r="L259" s="560" t="e">
        <f t="shared" si="445"/>
        <v>#REF!</v>
      </c>
      <c r="M259" s="560" t="e">
        <f t="shared" si="445"/>
        <v>#REF!</v>
      </c>
      <c r="N259" s="560" t="e">
        <f t="shared" si="445"/>
        <v>#REF!</v>
      </c>
      <c r="O259" s="560" t="e">
        <f t="shared" si="445"/>
        <v>#REF!</v>
      </c>
      <c r="P259" s="560" t="e">
        <f t="shared" si="445"/>
        <v>#REF!</v>
      </c>
      <c r="Q259" s="560" t="e">
        <f t="shared" si="445"/>
        <v>#REF!</v>
      </c>
      <c r="R259" s="560" t="e">
        <f t="shared" si="445"/>
        <v>#REF!</v>
      </c>
      <c r="S259" s="560" t="e">
        <f t="shared" si="445"/>
        <v>#REF!</v>
      </c>
      <c r="T259" s="560">
        <f>T260+T351+T337+T347</f>
        <v>45153.4</v>
      </c>
      <c r="U259" s="560">
        <f t="shared" ref="U259:V259" si="446">U260+U351+U337+U347</f>
        <v>18299.367186999996</v>
      </c>
      <c r="V259" s="560">
        <f t="shared" si="446"/>
        <v>39913.299999999996</v>
      </c>
      <c r="W259" s="560">
        <f t="shared" ref="W259:X259" si="447">W260+W351+W337+W347</f>
        <v>23899.819999999996</v>
      </c>
      <c r="X259" s="560">
        <f t="shared" si="447"/>
        <v>41431.5</v>
      </c>
      <c r="Y259" s="560">
        <f t="shared" ref="Y259:Z259" si="448">Y260+Y351+Y337+Y347</f>
        <v>22635.7</v>
      </c>
      <c r="Z259" s="560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62" t="s">
        <v>308</v>
      </c>
      <c r="B387" s="563"/>
      <c r="C387" s="563"/>
      <c r="D387" s="563"/>
      <c r="E387" s="563"/>
      <c r="F387" s="563"/>
      <c r="G387" s="564"/>
      <c r="H387" s="559">
        <f>H388</f>
        <v>4429.5</v>
      </c>
      <c r="I387" s="559">
        <f>I388</f>
        <v>0</v>
      </c>
      <c r="J387" s="564">
        <f t="shared" si="630"/>
        <v>4429.5</v>
      </c>
      <c r="K387" s="559">
        <f>K388</f>
        <v>0</v>
      </c>
      <c r="L387" s="559">
        <f>L388</f>
        <v>4492</v>
      </c>
      <c r="M387" s="559">
        <f>M388</f>
        <v>4492</v>
      </c>
      <c r="N387" s="559">
        <f>N388</f>
        <v>-46</v>
      </c>
      <c r="O387" s="559">
        <f t="shared" ref="O387:Z387" si="652">O388</f>
        <v>4446</v>
      </c>
      <c r="P387" s="559">
        <f t="shared" si="652"/>
        <v>4446</v>
      </c>
      <c r="Q387" s="559">
        <f t="shared" si="652"/>
        <v>0</v>
      </c>
      <c r="R387" s="559">
        <f t="shared" si="652"/>
        <v>4446</v>
      </c>
      <c r="S387" s="559">
        <f t="shared" si="652"/>
        <v>1977.7</v>
      </c>
      <c r="T387" s="559">
        <f t="shared" si="652"/>
        <v>6175</v>
      </c>
      <c r="U387" s="559">
        <f t="shared" si="652"/>
        <v>559</v>
      </c>
      <c r="V387" s="559">
        <f t="shared" si="652"/>
        <v>6175</v>
      </c>
      <c r="W387" s="559">
        <f t="shared" si="652"/>
        <v>2554</v>
      </c>
      <c r="X387" s="559">
        <f t="shared" si="652"/>
        <v>6568</v>
      </c>
      <c r="Y387" s="559">
        <f t="shared" si="652"/>
        <v>2563</v>
      </c>
      <c r="Z387" s="559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65" t="s">
        <v>311</v>
      </c>
      <c r="B439" s="563"/>
      <c r="C439" s="563"/>
      <c r="D439" s="563"/>
      <c r="E439" s="563"/>
      <c r="F439" s="563"/>
      <c r="G439" s="559" t="e">
        <f>G440+G574+G626+G689+#REF!+G748+G766+G746</f>
        <v>#REF!</v>
      </c>
      <c r="H439" s="559" t="e">
        <f>H440+H574+H626+H689+#REF!+H748+H766+H743</f>
        <v>#REF!</v>
      </c>
      <c r="I439" s="559" t="e">
        <f>I440+I574+I626+I689+#REF!+I748+I766+I743</f>
        <v>#REF!</v>
      </c>
      <c r="J439" s="559" t="e">
        <f>J440+J574+J626+J689+#REF!+J748+J766+J743</f>
        <v>#REF!</v>
      </c>
      <c r="K439" s="559" t="e">
        <f>K440+K574+K626+K689+#REF!+K748+K766+K743</f>
        <v>#REF!</v>
      </c>
      <c r="L439" s="559" t="e">
        <f>L440+L574+L626+L689+L743+#REF!+L748+L766</f>
        <v>#REF!</v>
      </c>
      <c r="M439" s="559" t="e">
        <f>M440+M574+M626+M689+M743+#REF!+M748+M766</f>
        <v>#REF!</v>
      </c>
      <c r="N439" s="559" t="e">
        <f>N440+N574+N626+N689+N743+#REF!+N748+N766</f>
        <v>#REF!</v>
      </c>
      <c r="O439" s="559" t="e">
        <f>O440+O574+O626+O689+O743+#REF!+O748+O766</f>
        <v>#REF!</v>
      </c>
      <c r="P439" s="559" t="e">
        <f>P440+P574+P626+P689+P743+#REF!+P748+P766</f>
        <v>#REF!</v>
      </c>
      <c r="Q439" s="559" t="e">
        <f>Q440+Q574+Q626+Q689+Q743+#REF!+Q748+Q766</f>
        <v>#REF!</v>
      </c>
      <c r="R439" s="559" t="e">
        <f>R440+R574+R626+R689+R743+R748+#REF!+R766</f>
        <v>#REF!</v>
      </c>
      <c r="S439" s="559" t="e">
        <f>S440+S574+S626+S689+S743+S748+#REF!+S766</f>
        <v>#REF!</v>
      </c>
      <c r="T439" s="559" t="e">
        <f>T440+T574+T626+T689+T743+T748+#REF!+T766</f>
        <v>#REF!</v>
      </c>
      <c r="U439" s="559" t="e">
        <f t="shared" ref="U439:Z439" si="763">U440+U574+U626+U689+U743+U748+U766</f>
        <v>#REF!</v>
      </c>
      <c r="V439" s="559" t="e">
        <f t="shared" si="763"/>
        <v>#REF!</v>
      </c>
      <c r="W439" s="559" t="e">
        <f t="shared" si="763"/>
        <v>#REF!</v>
      </c>
      <c r="X439" s="559">
        <f t="shared" si="763"/>
        <v>171770.96</v>
      </c>
      <c r="Y439" s="559">
        <f t="shared" si="763"/>
        <v>129860.01000000001</v>
      </c>
      <c r="Z439" s="559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24" t="s">
        <v>6</v>
      </c>
      <c r="B771" s="525"/>
      <c r="C771" s="525"/>
      <c r="D771" s="525"/>
      <c r="E771" s="525"/>
      <c r="F771" s="525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24" t="s">
        <v>36</v>
      </c>
      <c r="B817" s="525"/>
      <c r="C817" s="525"/>
      <c r="D817" s="525"/>
      <c r="E817" s="525"/>
      <c r="F817" s="525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24" t="s">
        <v>40</v>
      </c>
      <c r="B826" s="525"/>
      <c r="C826" s="525"/>
      <c r="D826" s="525"/>
      <c r="E826" s="525"/>
      <c r="F826" s="525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24" t="s">
        <v>49</v>
      </c>
      <c r="B864" s="525"/>
      <c r="C864" s="525"/>
      <c r="D864" s="525"/>
      <c r="E864" s="525"/>
      <c r="F864" s="525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24" t="s">
        <v>55</v>
      </c>
      <c r="B878" s="525"/>
      <c r="C878" s="525"/>
      <c r="D878" s="525"/>
      <c r="E878" s="525"/>
      <c r="F878" s="525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24" t="s">
        <v>56</v>
      </c>
      <c r="B892" s="525"/>
      <c r="C892" s="525"/>
      <c r="D892" s="525"/>
      <c r="E892" s="525"/>
      <c r="F892" s="525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24" t="s">
        <v>58</v>
      </c>
      <c r="B899" s="525"/>
      <c r="C899" s="525"/>
      <c r="D899" s="525"/>
      <c r="E899" s="525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27" t="s">
        <v>149</v>
      </c>
      <c r="B925" s="525"/>
      <c r="C925" s="525"/>
      <c r="D925" s="525"/>
      <c r="E925" s="525"/>
      <c r="F925" s="525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566" t="s">
        <v>267</v>
      </c>
      <c r="B934" s="567"/>
      <c r="C934" s="568"/>
      <c r="D934" s="568"/>
      <c r="E934" s="568"/>
      <c r="F934" s="568"/>
      <c r="G934" s="559"/>
      <c r="H934" s="559" t="e">
        <f>H10+H101+H259+H387+H439</f>
        <v>#REF!</v>
      </c>
      <c r="I934" s="559" t="e">
        <f>I10+I101+I259+I387+I439</f>
        <v>#REF!</v>
      </c>
      <c r="J934" s="559" t="e">
        <f>J10+J101+J259+J387+J439</f>
        <v>#REF!</v>
      </c>
      <c r="K934" s="559" t="e">
        <f>K10+K101+K259+K387+K439</f>
        <v>#REF!</v>
      </c>
      <c r="L934" s="559" t="e">
        <f t="shared" ref="L934:Z934" si="1483">L10+L101+L259+L387+L439+L933</f>
        <v>#REF!</v>
      </c>
      <c r="M934" s="559" t="e">
        <f t="shared" si="1483"/>
        <v>#REF!</v>
      </c>
      <c r="N934" s="559" t="e">
        <f t="shared" si="1483"/>
        <v>#REF!</v>
      </c>
      <c r="O934" s="559" t="e">
        <f t="shared" si="1483"/>
        <v>#REF!</v>
      </c>
      <c r="P934" s="559" t="e">
        <f t="shared" si="1483"/>
        <v>#REF!</v>
      </c>
      <c r="Q934" s="559" t="e">
        <f t="shared" si="1483"/>
        <v>#REF!</v>
      </c>
      <c r="R934" s="559" t="e">
        <f t="shared" si="1483"/>
        <v>#REF!</v>
      </c>
      <c r="S934" s="559" t="e">
        <f t="shared" si="1483"/>
        <v>#REF!</v>
      </c>
      <c r="T934" s="559" t="e">
        <f t="shared" si="1483"/>
        <v>#REF!</v>
      </c>
      <c r="U934" s="559" t="e">
        <f t="shared" si="1483"/>
        <v>#REF!</v>
      </c>
      <c r="V934" s="559" t="e">
        <f t="shared" si="1483"/>
        <v>#REF!</v>
      </c>
      <c r="W934" s="559" t="e">
        <f t="shared" si="1483"/>
        <v>#REF!</v>
      </c>
      <c r="X934" s="559">
        <f t="shared" si="1483"/>
        <v>555748.48524999991</v>
      </c>
      <c r="Y934" s="559">
        <f t="shared" si="1483"/>
        <v>502250.72000000003</v>
      </c>
      <c r="Z934" s="559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26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26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26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26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26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26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26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26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26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26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26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26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26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26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101:F101"/>
    <mergeCell ref="A4:Z4"/>
    <mergeCell ref="A5:Z5"/>
    <mergeCell ref="Y2:Z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zoomScale="90" zoomScaleNormal="80" zoomScaleSheetLayoutView="90" workbookViewId="0">
      <selection activeCell="A728" sqref="A728:XFD730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12"/>
      <c r="F1" s="512"/>
      <c r="G1" s="453"/>
      <c r="H1" s="512"/>
      <c r="I1" s="512"/>
      <c r="K1" s="541"/>
      <c r="L1" s="541"/>
      <c r="O1" s="16" t="s">
        <v>1209</v>
      </c>
    </row>
    <row r="2" spans="1:15" ht="56.25" customHeight="1" x14ac:dyDescent="0.2">
      <c r="E2" s="370"/>
      <c r="F2" s="370"/>
      <c r="G2" s="370"/>
      <c r="H2" s="521"/>
      <c r="I2" s="521"/>
      <c r="J2" s="540"/>
      <c r="K2" s="540"/>
      <c r="L2" s="540"/>
      <c r="M2" s="543" t="s">
        <v>1212</v>
      </c>
      <c r="N2" s="543"/>
      <c r="O2" s="543"/>
    </row>
    <row r="4" spans="1:15" ht="18.75" x14ac:dyDescent="0.2">
      <c r="A4" s="513" t="s">
        <v>293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15" ht="18.75" customHeight="1" x14ac:dyDescent="0.2">
      <c r="A5" s="513" t="s">
        <v>1224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</row>
    <row r="6" spans="1:15" ht="15.75" x14ac:dyDescent="0.2">
      <c r="A6" s="522"/>
      <c r="B6" s="522"/>
      <c r="C6" s="522"/>
      <c r="D6" s="522"/>
      <c r="E6" s="522"/>
      <c r="F6" s="522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58" t="s">
        <v>1032</v>
      </c>
      <c r="B10" s="558"/>
      <c r="C10" s="558"/>
      <c r="D10" s="558"/>
      <c r="E10" s="558"/>
      <c r="F10" s="558"/>
      <c r="G10" s="559">
        <v>75565.95</v>
      </c>
      <c r="H10" s="559">
        <v>14947.05</v>
      </c>
      <c r="I10" s="559">
        <v>64367.299999999996</v>
      </c>
      <c r="J10" s="559">
        <f t="shared" ref="J10" si="0">J15+J35+J84+J90</f>
        <v>15872.199999999999</v>
      </c>
      <c r="K10" s="559">
        <f>L15+L35+L84+L90</f>
        <v>79579.267999999996</v>
      </c>
      <c r="L10" s="559">
        <v>79579.267999999996</v>
      </c>
      <c r="M10" s="559">
        <f t="shared" ref="M10:N10" si="1">M15+M35+M84+M90</f>
        <v>37948.62000000001</v>
      </c>
      <c r="N10" s="559">
        <f t="shared" si="1"/>
        <v>117519.40800000001</v>
      </c>
      <c r="O10" s="559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32518.820000000003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30898.820000000003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 t="shared" ref="M48" si="40">M49+M50+M51+M52+M53</f>
        <v>2200</v>
      </c>
      <c r="N48" s="258">
        <f>N49+N50+N51+N52+N53</f>
        <v>13206.388000000001</v>
      </c>
      <c r="O48" s="258">
        <f t="shared" ref="O48" si="41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2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2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2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v>0</v>
      </c>
      <c r="N53" s="258">
        <f t="shared" ref="N53:O53" si="43">N54+N55</f>
        <v>58.388000000000005</v>
      </c>
      <c r="O53" s="258">
        <f t="shared" si="43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4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4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5">J60+J70</f>
        <v>1477</v>
      </c>
      <c r="K59" s="276">
        <f>L60+L70</f>
        <v>11426</v>
      </c>
      <c r="L59" s="276">
        <v>11426</v>
      </c>
      <c r="M59" s="276">
        <f t="shared" ref="M59:N59" si="46">M60+M70</f>
        <v>1620</v>
      </c>
      <c r="N59" s="276">
        <f t="shared" si="46"/>
        <v>13046</v>
      </c>
      <c r="O59" s="276">
        <f t="shared" ref="O59" si="47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8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9">M61+M63+M62+M67+M68+M65+M66+M69</f>
        <v>30</v>
      </c>
      <c r="N60" s="276">
        <f t="shared" si="49"/>
        <v>4194</v>
      </c>
      <c r="O60" s="276">
        <f t="shared" ref="O60" si="50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1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1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1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2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2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2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2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2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3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4">M71+M72+M73+M76+M77+M78+M79+M80+M81+M74+M75+M82</f>
        <v>1590</v>
      </c>
      <c r="N70" s="276">
        <f t="shared" si="54"/>
        <v>8852</v>
      </c>
      <c r="O70" s="276">
        <f t="shared" si="54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5">H71+I71</f>
        <v>0</v>
      </c>
      <c r="K71" s="258">
        <f t="shared" si="55"/>
        <v>0</v>
      </c>
      <c r="L71" s="258">
        <v>0</v>
      </c>
      <c r="M71" s="258">
        <f>L71+L71</f>
        <v>0</v>
      </c>
      <c r="N71" s="258">
        <f t="shared" ref="N71:N81" si="56">L71+M71</f>
        <v>0</v>
      </c>
      <c r="O71" s="258">
        <f t="shared" ref="O71" si="57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5"/>
        <v>5196</v>
      </c>
      <c r="L72" s="258">
        <v>5196</v>
      </c>
      <c r="M72" s="258">
        <v>0</v>
      </c>
      <c r="N72" s="258">
        <f t="shared" si="56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5"/>
        <v>1569</v>
      </c>
      <c r="L73" s="258">
        <v>1569</v>
      </c>
      <c r="M73" s="258">
        <v>0</v>
      </c>
      <c r="N73" s="258">
        <f t="shared" si="56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5"/>
        <v>0</v>
      </c>
      <c r="L74" s="258">
        <v>0</v>
      </c>
      <c r="M74" s="258">
        <v>1200</v>
      </c>
      <c r="N74" s="258">
        <f t="shared" si="56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5"/>
        <v>0</v>
      </c>
      <c r="L75" s="258">
        <v>0</v>
      </c>
      <c r="M75" s="258">
        <v>360</v>
      </c>
      <c r="N75" s="258">
        <f t="shared" si="56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5"/>
        <v>0</v>
      </c>
      <c r="L76" s="258">
        <v>0</v>
      </c>
      <c r="M76" s="258">
        <v>30</v>
      </c>
      <c r="N76" s="258">
        <f t="shared" si="56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5"/>
        <v>0</v>
      </c>
      <c r="L77" s="258">
        <v>0</v>
      </c>
      <c r="M77" s="258">
        <v>0</v>
      </c>
      <c r="N77" s="258">
        <f t="shared" si="56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5"/>
        <v>497</v>
      </c>
      <c r="L78" s="258">
        <v>497</v>
      </c>
      <c r="M78" s="258">
        <v>0</v>
      </c>
      <c r="N78" s="258">
        <f t="shared" si="56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5"/>
        <v>0</v>
      </c>
      <c r="L79" s="258">
        <v>0</v>
      </c>
      <c r="M79" s="258">
        <v>0</v>
      </c>
      <c r="N79" s="258">
        <f t="shared" si="56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5"/>
        <v>0</v>
      </c>
      <c r="L80" s="258">
        <v>0</v>
      </c>
      <c r="M80" s="258">
        <v>0</v>
      </c>
      <c r="N80" s="258">
        <f t="shared" si="56"/>
        <v>0</v>
      </c>
      <c r="O80" s="258">
        <f t="shared" ref="O80:O81" si="58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5"/>
        <v>0</v>
      </c>
      <c r="L81" s="258">
        <v>0</v>
      </c>
      <c r="M81" s="258">
        <v>0</v>
      </c>
      <c r="N81" s="258">
        <f t="shared" si="56"/>
        <v>0</v>
      </c>
      <c r="O81" s="258">
        <f t="shared" si="58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9">J83</f>
        <v>0</v>
      </c>
      <c r="K82" s="258">
        <f>L83</f>
        <v>0</v>
      </c>
      <c r="L82" s="258">
        <v>0</v>
      </c>
      <c r="M82" s="258">
        <f t="shared" si="59"/>
        <v>0</v>
      </c>
      <c r="N82" s="258">
        <f t="shared" si="59"/>
        <v>0</v>
      </c>
      <c r="O82" s="258">
        <f t="shared" si="59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60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1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2">J85</f>
        <v>615.4</v>
      </c>
      <c r="K84" s="276">
        <f>L85</f>
        <v>1864.4</v>
      </c>
      <c r="L84" s="276">
        <v>1864.4</v>
      </c>
      <c r="M84" s="276">
        <f t="shared" si="62"/>
        <v>1779.8</v>
      </c>
      <c r="N84" s="276">
        <f t="shared" si="62"/>
        <v>3644.2</v>
      </c>
      <c r="O84" s="276">
        <f t="shared" si="62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2"/>
        <v>615.4</v>
      </c>
      <c r="K85" s="276">
        <f>L86</f>
        <v>1864.4</v>
      </c>
      <c r="L85" s="276">
        <v>1864.4</v>
      </c>
      <c r="M85" s="276">
        <f t="shared" si="62"/>
        <v>1779.8</v>
      </c>
      <c r="N85" s="276">
        <f t="shared" si="62"/>
        <v>3644.2</v>
      </c>
      <c r="O85" s="276">
        <f t="shared" si="62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3">J87+J88</f>
        <v>615.4</v>
      </c>
      <c r="K86" s="258">
        <f>L87+L88</f>
        <v>1864.4</v>
      </c>
      <c r="L86" s="258">
        <v>1864.4</v>
      </c>
      <c r="M86" s="258">
        <f t="shared" ref="M86:N86" si="64">M87+M88</f>
        <v>1779.8</v>
      </c>
      <c r="N86" s="258">
        <f t="shared" si="64"/>
        <v>3644.2</v>
      </c>
      <c r="O86" s="258">
        <f t="shared" ref="O86" si="65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6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6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7">H89+I89</f>
        <v>0</v>
      </c>
      <c r="K89" s="258">
        <f t="shared" si="66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8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9">J91+J94</f>
        <v>0</v>
      </c>
      <c r="K90" s="276">
        <f>L91+L94</f>
        <v>500</v>
      </c>
      <c r="L90" s="276">
        <v>500</v>
      </c>
      <c r="M90" s="276">
        <f t="shared" ref="M90:N90" si="70">M91+M94</f>
        <v>0</v>
      </c>
      <c r="N90" s="276">
        <f t="shared" si="70"/>
        <v>500</v>
      </c>
      <c r="O90" s="276">
        <f t="shared" ref="O90" si="71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2">J92</f>
        <v>0</v>
      </c>
      <c r="K91" s="258">
        <f>L92</f>
        <v>0</v>
      </c>
      <c r="L91" s="258">
        <v>0</v>
      </c>
      <c r="M91" s="258">
        <f t="shared" si="72"/>
        <v>0</v>
      </c>
      <c r="N91" s="258">
        <f t="shared" ref="M91:O92" si="73">N92</f>
        <v>0</v>
      </c>
      <c r="O91" s="258">
        <f t="shared" si="73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4">J93</f>
        <v>0</v>
      </c>
      <c r="K92" s="258">
        <f>L93</f>
        <v>0</v>
      </c>
      <c r="L92" s="258">
        <v>0</v>
      </c>
      <c r="M92" s="258">
        <f t="shared" si="73"/>
        <v>0</v>
      </c>
      <c r="N92" s="258">
        <f t="shared" si="73"/>
        <v>0</v>
      </c>
      <c r="O92" s="258">
        <f t="shared" si="73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5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6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7">J95</f>
        <v>0</v>
      </c>
      <c r="K94" s="276">
        <f>L95</f>
        <v>500</v>
      </c>
      <c r="L94" s="276">
        <v>500</v>
      </c>
      <c r="M94" s="276">
        <f t="shared" si="77"/>
        <v>0</v>
      </c>
      <c r="N94" s="276">
        <f t="shared" si="77"/>
        <v>500</v>
      </c>
      <c r="O94" s="276">
        <f t="shared" si="77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8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58" t="s">
        <v>911</v>
      </c>
      <c r="B96" s="558"/>
      <c r="C96" s="558"/>
      <c r="D96" s="558"/>
      <c r="E96" s="558"/>
      <c r="F96" s="558"/>
      <c r="G96" s="560">
        <v>385281.65</v>
      </c>
      <c r="H96" s="560">
        <v>125797.73</v>
      </c>
      <c r="I96" s="560">
        <v>224706.74000000005</v>
      </c>
      <c r="J96" s="560">
        <f t="shared" ref="J96" si="79">J113+J247</f>
        <v>23572.215750000018</v>
      </c>
      <c r="K96" s="560">
        <f>L113+L247</f>
        <v>415865.45725600008</v>
      </c>
      <c r="L96" s="560">
        <v>415865.45725600008</v>
      </c>
      <c r="M96" s="560">
        <f t="shared" ref="M96:N96" si="80">M113+M247</f>
        <v>-7613.4100000001554</v>
      </c>
      <c r="N96" s="560">
        <f t="shared" si="80"/>
        <v>414987.94725600001</v>
      </c>
      <c r="O96" s="560">
        <f t="shared" ref="O96" si="81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2">J98+J105</f>
        <v>#REF!</v>
      </c>
      <c r="K97" s="276">
        <f>L98+L105</f>
        <v>0</v>
      </c>
      <c r="L97" s="276">
        <v>0</v>
      </c>
      <c r="M97" s="276" t="e">
        <f t="shared" ref="M97:N97" si="83">M98+M105</f>
        <v>#REF!</v>
      </c>
      <c r="N97" s="276">
        <f t="shared" si="83"/>
        <v>0</v>
      </c>
      <c r="O97" s="276" t="e">
        <f t="shared" ref="O97" si="84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5">J99</f>
        <v>#REF!</v>
      </c>
      <c r="K98" s="258">
        <f>L99</f>
        <v>0</v>
      </c>
      <c r="L98" s="258">
        <v>0</v>
      </c>
      <c r="M98" s="258" t="e">
        <f t="shared" si="85"/>
        <v>#REF!</v>
      </c>
      <c r="N98" s="258">
        <f t="shared" si="85"/>
        <v>0</v>
      </c>
      <c r="O98" s="258" t="e">
        <f t="shared" si="85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5"/>
        <v>#REF!</v>
      </c>
      <c r="K99" s="258">
        <f>L100</f>
        <v>0</v>
      </c>
      <c r="L99" s="258">
        <v>0</v>
      </c>
      <c r="M99" s="258" t="e">
        <f t="shared" si="85"/>
        <v>#REF!</v>
      </c>
      <c r="N99" s="258">
        <f t="shared" si="85"/>
        <v>0</v>
      </c>
      <c r="O99" s="258" t="e">
        <f t="shared" si="85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6">J101+J103+J102</f>
        <v>#REF!</v>
      </c>
      <c r="K100" s="258">
        <f>L101+L103+L102</f>
        <v>0</v>
      </c>
      <c r="L100" s="258">
        <v>0</v>
      </c>
      <c r="M100" s="258" t="e">
        <f t="shared" ref="M100:N100" si="87">M101+M103+M102</f>
        <v>#REF!</v>
      </c>
      <c r="N100" s="258">
        <f t="shared" si="87"/>
        <v>0</v>
      </c>
      <c r="O100" s="258" t="e">
        <f t="shared" ref="O100" si="88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9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9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90">J104</f>
        <v>#REF!</v>
      </c>
      <c r="K103" s="258">
        <f>L104</f>
        <v>0</v>
      </c>
      <c r="L103" s="258">
        <v>0</v>
      </c>
      <c r="M103" s="258" t="e">
        <f t="shared" si="90"/>
        <v>#REF!</v>
      </c>
      <c r="N103" s="258">
        <f t="shared" si="90"/>
        <v>0</v>
      </c>
      <c r="O103" s="258" t="e">
        <f t="shared" si="90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1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2">J106</f>
        <v>#REF!</v>
      </c>
      <c r="K105" s="258">
        <f>L106</f>
        <v>0</v>
      </c>
      <c r="L105" s="258">
        <v>0</v>
      </c>
      <c r="M105" s="258" t="e">
        <f t="shared" si="92"/>
        <v>#REF!</v>
      </c>
      <c r="N105" s="258">
        <f t="shared" si="92"/>
        <v>0</v>
      </c>
      <c r="O105" s="258" t="e">
        <f t="shared" si="92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2"/>
        <v>#REF!</v>
      </c>
      <c r="K106" s="258">
        <f>L107</f>
        <v>0</v>
      </c>
      <c r="L106" s="258">
        <v>0</v>
      </c>
      <c r="M106" s="258" t="e">
        <f t="shared" si="92"/>
        <v>#REF!</v>
      </c>
      <c r="N106" s="258">
        <f t="shared" si="92"/>
        <v>0</v>
      </c>
      <c r="O106" s="258" t="e">
        <f t="shared" si="92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3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4">J109</f>
        <v>#REF!</v>
      </c>
      <c r="K108" s="276">
        <f>L109</f>
        <v>0</v>
      </c>
      <c r="L108" s="276">
        <v>0</v>
      </c>
      <c r="M108" s="276" t="e">
        <f t="shared" si="94"/>
        <v>#REF!</v>
      </c>
      <c r="N108" s="276">
        <f t="shared" si="94"/>
        <v>0</v>
      </c>
      <c r="O108" s="276" t="e">
        <f t="shared" ref="M108:O111" si="95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4"/>
        <v>#REF!</v>
      </c>
      <c r="K109" s="258">
        <f>L110</f>
        <v>0</v>
      </c>
      <c r="L109" s="258">
        <v>0</v>
      </c>
      <c r="M109" s="258" t="e">
        <f t="shared" si="95"/>
        <v>#REF!</v>
      </c>
      <c r="N109" s="258">
        <f t="shared" si="95"/>
        <v>0</v>
      </c>
      <c r="O109" s="258" t="e">
        <f t="shared" si="95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4"/>
        <v>#REF!</v>
      </c>
      <c r="K110" s="258">
        <f>L111</f>
        <v>0</v>
      </c>
      <c r="L110" s="258">
        <v>0</v>
      </c>
      <c r="M110" s="258" t="e">
        <f t="shared" si="95"/>
        <v>#REF!</v>
      </c>
      <c r="N110" s="258">
        <f t="shared" si="95"/>
        <v>0</v>
      </c>
      <c r="O110" s="258" t="e">
        <f t="shared" si="95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4"/>
        <v>#REF!</v>
      </c>
      <c r="K111" s="258">
        <f>L112</f>
        <v>0</v>
      </c>
      <c r="L111" s="258">
        <v>0</v>
      </c>
      <c r="M111" s="258" t="e">
        <f t="shared" si="95"/>
        <v>#REF!</v>
      </c>
      <c r="N111" s="258">
        <f t="shared" si="95"/>
        <v>0</v>
      </c>
      <c r="O111" s="258" t="e">
        <f t="shared" si="95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6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7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8">M114+M129+M165+M189+M199</f>
        <v>-11800.710000000156</v>
      </c>
      <c r="N113" s="276">
        <f t="shared" si="98"/>
        <v>408692.84725600004</v>
      </c>
      <c r="O113" s="276">
        <f t="shared" ref="O113" si="99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100">J115</f>
        <v>20036.169999999998</v>
      </c>
      <c r="K114" s="276">
        <f>L115</f>
        <v>48136.97</v>
      </c>
      <c r="L114" s="276">
        <v>48136.97</v>
      </c>
      <c r="M114" s="276">
        <f t="shared" si="100"/>
        <v>24749.709999999846</v>
      </c>
      <c r="N114" s="276">
        <f t="shared" si="100"/>
        <v>72886.679999999847</v>
      </c>
      <c r="O114" s="276">
        <f t="shared" si="100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1">J116</f>
        <v>20036.169999999998</v>
      </c>
      <c r="K115" s="276">
        <f>L116</f>
        <v>48136.97</v>
      </c>
      <c r="L115" s="276">
        <v>48136.97</v>
      </c>
      <c r="M115" s="276">
        <f t="shared" si="101"/>
        <v>24749.709999999846</v>
      </c>
      <c r="N115" s="276">
        <f t="shared" si="101"/>
        <v>72886.679999999847</v>
      </c>
      <c r="O115" s="276">
        <f t="shared" si="101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2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3">M117+M118+M119+M120+M121+M122+M125+M126</f>
        <v>24749.709999999846</v>
      </c>
      <c r="N116" s="258">
        <f t="shared" si="103"/>
        <v>72886.679999999847</v>
      </c>
      <c r="O116" s="258">
        <f t="shared" ref="O116" si="104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5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5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5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5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5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6">J123+J124</f>
        <v>-410.13</v>
      </c>
      <c r="K122" s="258">
        <f>L123+L124</f>
        <v>237.37</v>
      </c>
      <c r="L122" s="258">
        <v>237.37</v>
      </c>
      <c r="M122" s="258">
        <f t="shared" ref="M122" si="107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8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8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8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9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10">J127+J128</f>
        <v>0</v>
      </c>
      <c r="K126" s="258">
        <f>L127+L128</f>
        <v>0</v>
      </c>
      <c r="L126" s="258">
        <v>0</v>
      </c>
      <c r="M126" s="258">
        <f t="shared" ref="M126" si="111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2">J130</f>
        <v>2210.1157500000154</v>
      </c>
      <c r="K129" s="276">
        <f>L130</f>
        <v>322900.95725600014</v>
      </c>
      <c r="L129" s="276">
        <v>322900.95725600014</v>
      </c>
      <c r="M129" s="276">
        <f t="shared" si="112"/>
        <v>-41233.22</v>
      </c>
      <c r="N129" s="276">
        <f t="shared" si="112"/>
        <v>288403.63725600013</v>
      </c>
      <c r="O129" s="276">
        <f t="shared" si="112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3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4">N131+N132+N133+N134+N135+N136+N139+N142+N145+N146+N147+N150+N152+N155+N157+N159+N162</f>
        <v>288403.63725600013</v>
      </c>
      <c r="O130" s="258">
        <f t="shared" si="114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5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5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5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5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5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6">J137+J138</f>
        <v>1481.32</v>
      </c>
      <c r="K136" s="258">
        <f>L137+L138</f>
        <v>2811.52</v>
      </c>
      <c r="L136" s="258">
        <v>2811.52</v>
      </c>
      <c r="M136" s="258">
        <f t="shared" ref="M136:N136" si="117">M137+M138</f>
        <v>-931.5200000000001</v>
      </c>
      <c r="N136" s="258">
        <f t="shared" si="117"/>
        <v>1880</v>
      </c>
      <c r="O136" s="258">
        <f t="shared" ref="O136" si="118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9">J140+J141</f>
        <v>0</v>
      </c>
      <c r="K139" s="258">
        <f>L140+L141</f>
        <v>0</v>
      </c>
      <c r="L139" s="258">
        <v>0</v>
      </c>
      <c r="M139" s="258">
        <f t="shared" ref="M139:N139" si="120">M140+M141</f>
        <v>0</v>
      </c>
      <c r="N139" s="258">
        <f t="shared" si="120"/>
        <v>0</v>
      </c>
      <c r="O139" s="258">
        <f t="shared" ref="O139" si="121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2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3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2"/>
        <v>0</v>
      </c>
      <c r="L141" s="258">
        <v>0</v>
      </c>
      <c r="M141" s="258">
        <v>0</v>
      </c>
      <c r="N141" s="258">
        <f>L141+M141</f>
        <v>0</v>
      </c>
      <c r="O141" s="258">
        <f t="shared" si="123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4">J143+J144</f>
        <v>1233.9499999999998</v>
      </c>
      <c r="K142" s="258">
        <f>L143+L144</f>
        <v>3309.2</v>
      </c>
      <c r="L142" s="258">
        <v>3309.2</v>
      </c>
      <c r="M142" s="258">
        <f t="shared" ref="M142:N142" si="125">M143+M144</f>
        <v>-448.08000000000004</v>
      </c>
      <c r="N142" s="258">
        <f t="shared" si="125"/>
        <v>2861.12</v>
      </c>
      <c r="O142" s="258">
        <f t="shared" ref="O142" si="126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7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7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8">J148+J149</f>
        <v>-610.70000000000005</v>
      </c>
      <c r="K147" s="258">
        <f>L148+L149</f>
        <v>740</v>
      </c>
      <c r="L147" s="258">
        <v>740</v>
      </c>
      <c r="M147" s="258">
        <f t="shared" ref="M147:N147" si="129">M148+M149</f>
        <v>-740</v>
      </c>
      <c r="N147" s="258">
        <f t="shared" si="129"/>
        <v>0</v>
      </c>
      <c r="O147" s="258">
        <f t="shared" ref="O147" si="130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1">J151</f>
        <v>0</v>
      </c>
      <c r="K150" s="258">
        <f>L151</f>
        <v>0</v>
      </c>
      <c r="L150" s="258">
        <v>0</v>
      </c>
      <c r="M150" s="258">
        <f t="shared" si="131"/>
        <v>0</v>
      </c>
      <c r="N150" s="258">
        <f t="shared" si="131"/>
        <v>0</v>
      </c>
      <c r="O150" s="258">
        <f t="shared" si="131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2">J153+J154</f>
        <v>28.119999999999997</v>
      </c>
      <c r="K152" s="258">
        <f>L153+L154</f>
        <v>14756.6</v>
      </c>
      <c r="L152" s="258">
        <v>14756.6</v>
      </c>
      <c r="M152" s="258">
        <f t="shared" ref="M152:N152" si="133">M153+M154</f>
        <v>1241.2800000000002</v>
      </c>
      <c r="N152" s="258">
        <f t="shared" si="133"/>
        <v>15997.88</v>
      </c>
      <c r="O152" s="258">
        <f t="shared" ref="O152" si="134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5">J156</f>
        <v>-127.8</v>
      </c>
      <c r="K155" s="258">
        <f>L156</f>
        <v>25814.799999999999</v>
      </c>
      <c r="L155" s="258">
        <v>25814.799999999999</v>
      </c>
      <c r="M155" s="258">
        <f t="shared" si="135"/>
        <v>1281</v>
      </c>
      <c r="N155" s="258">
        <f t="shared" si="135"/>
        <v>27095.8</v>
      </c>
      <c r="O155" s="258">
        <f t="shared" si="135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6">J158</f>
        <v>0</v>
      </c>
      <c r="K157" s="258">
        <f>L158</f>
        <v>0</v>
      </c>
      <c r="L157" s="258">
        <v>0</v>
      </c>
      <c r="M157" s="258">
        <f t="shared" si="136"/>
        <v>0</v>
      </c>
      <c r="N157" s="258">
        <f t="shared" si="136"/>
        <v>0</v>
      </c>
      <c r="O157" s="258">
        <f t="shared" si="136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7">J160+J161</f>
        <v>28.119999999999997</v>
      </c>
      <c r="K159" s="258">
        <f>L160+L161</f>
        <v>0</v>
      </c>
      <c r="L159" s="258">
        <v>0</v>
      </c>
      <c r="M159" s="258">
        <f t="shared" ref="M159:O159" si="138">M160+M161</f>
        <v>0</v>
      </c>
      <c r="N159" s="258">
        <f t="shared" si="138"/>
        <v>0</v>
      </c>
      <c r="O159" s="258">
        <f t="shared" si="138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9">M163+M164</f>
        <v>0</v>
      </c>
      <c r="N162" s="258">
        <f t="shared" si="139"/>
        <v>0</v>
      </c>
      <c r="O162" s="258">
        <f t="shared" si="139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40">J166+J188+J187</f>
        <v>-1322</v>
      </c>
      <c r="K165" s="276">
        <f>L166+L188+L187</f>
        <v>21531</v>
      </c>
      <c r="L165" s="276">
        <v>21531</v>
      </c>
      <c r="M165" s="276">
        <f t="shared" ref="M165:N165" si="141">M166+M188+M187</f>
        <v>2700</v>
      </c>
      <c r="N165" s="276">
        <f t="shared" si="141"/>
        <v>24231</v>
      </c>
      <c r="O165" s="276">
        <f t="shared" ref="O165" si="142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3">J168+J174+J167</f>
        <v>-1322</v>
      </c>
      <c r="K166" s="258">
        <f>L168+L174+L167</f>
        <v>21531</v>
      </c>
      <c r="L166" s="258">
        <v>21531</v>
      </c>
      <c r="M166" s="258">
        <f t="shared" ref="M166:N166" si="144">M168+M174+M167</f>
        <v>2700</v>
      </c>
      <c r="N166" s="258">
        <f t="shared" si="144"/>
        <v>24231</v>
      </c>
      <c r="O166" s="258">
        <f t="shared" ref="O166" si="145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6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7">M169+M170+M171+M172+M173</f>
        <v>700</v>
      </c>
      <c r="N168" s="258">
        <f t="shared" si="147"/>
        <v>6043</v>
      </c>
      <c r="O168" s="258">
        <f t="shared" ref="O168" si="148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9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9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9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9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50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1">M175+M176+M177+M178</f>
        <v>2000</v>
      </c>
      <c r="N174" s="258">
        <f t="shared" si="151"/>
        <v>18188</v>
      </c>
      <c r="O174" s="258">
        <f t="shared" ref="O174" si="152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3">I175+J175</f>
        <v>13868</v>
      </c>
      <c r="L175" s="258">
        <v>13868</v>
      </c>
      <c r="M175" s="258">
        <v>0</v>
      </c>
      <c r="N175" s="258">
        <f t="shared" ref="N175:N188" si="154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3"/>
        <v>0</v>
      </c>
      <c r="L176" s="258">
        <v>0</v>
      </c>
      <c r="M176" s="258">
        <v>2000</v>
      </c>
      <c r="N176" s="258">
        <f t="shared" si="154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3"/>
        <v>1620</v>
      </c>
      <c r="L177" s="258">
        <v>1620</v>
      </c>
      <c r="M177" s="258">
        <v>0</v>
      </c>
      <c r="N177" s="258">
        <f t="shared" si="154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3"/>
        <v>700</v>
      </c>
      <c r="L178" s="258">
        <v>700</v>
      </c>
      <c r="M178" s="258">
        <v>0</v>
      </c>
      <c r="N178" s="258">
        <f t="shared" si="154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5">H179+I179</f>
        <v>-730422</v>
      </c>
      <c r="K179" s="258">
        <f t="shared" si="153"/>
        <v>-1181565</v>
      </c>
      <c r="L179" s="258">
        <v>-1911987</v>
      </c>
      <c r="M179" s="258">
        <f t="shared" ref="M179:M188" si="156">L179+L179</f>
        <v>-3823974</v>
      </c>
      <c r="N179" s="258">
        <f t="shared" si="154"/>
        <v>-5735961</v>
      </c>
      <c r="O179" s="258">
        <f t="shared" ref="O179:O188" si="157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5"/>
        <v>-195500</v>
      </c>
      <c r="K180" s="258">
        <f t="shared" si="153"/>
        <v>-316250</v>
      </c>
      <c r="L180" s="258">
        <v>-511750</v>
      </c>
      <c r="M180" s="258">
        <f t="shared" si="156"/>
        <v>-1023500</v>
      </c>
      <c r="N180" s="258">
        <f t="shared" si="154"/>
        <v>-1535250</v>
      </c>
      <c r="O180" s="258">
        <f t="shared" si="157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5"/>
        <v>-188700</v>
      </c>
      <c r="K181" s="258">
        <f t="shared" si="153"/>
        <v>-305250</v>
      </c>
      <c r="L181" s="258">
        <v>-493950</v>
      </c>
      <c r="M181" s="258">
        <f t="shared" si="156"/>
        <v>-987900</v>
      </c>
      <c r="N181" s="258">
        <f t="shared" si="154"/>
        <v>-1481850</v>
      </c>
      <c r="O181" s="258">
        <f t="shared" si="157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5"/>
        <v>-6800</v>
      </c>
      <c r="K182" s="258">
        <f t="shared" si="153"/>
        <v>-11000</v>
      </c>
      <c r="L182" s="258">
        <v>-17800</v>
      </c>
      <c r="M182" s="258">
        <f t="shared" si="156"/>
        <v>-35600</v>
      </c>
      <c r="N182" s="258">
        <f t="shared" si="154"/>
        <v>-53400</v>
      </c>
      <c r="O182" s="258">
        <f t="shared" si="157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5"/>
        <v>-500922</v>
      </c>
      <c r="K183" s="258">
        <f t="shared" si="153"/>
        <v>-810315</v>
      </c>
      <c r="L183" s="258">
        <v>-1311237</v>
      </c>
      <c r="M183" s="258">
        <f t="shared" si="156"/>
        <v>-2622474</v>
      </c>
      <c r="N183" s="258">
        <f t="shared" si="154"/>
        <v>-3933711</v>
      </c>
      <c r="O183" s="258">
        <f t="shared" si="157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5"/>
        <v>-476442</v>
      </c>
      <c r="K184" s="258">
        <f t="shared" si="153"/>
        <v>-770715</v>
      </c>
      <c r="L184" s="258">
        <v>-1247157</v>
      </c>
      <c r="M184" s="258">
        <f t="shared" si="156"/>
        <v>-2494314</v>
      </c>
      <c r="N184" s="258">
        <f t="shared" si="154"/>
        <v>-3741471</v>
      </c>
      <c r="O184" s="258">
        <f t="shared" si="157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5"/>
        <v>-24480</v>
      </c>
      <c r="K185" s="258">
        <f t="shared" si="153"/>
        <v>-39600</v>
      </c>
      <c r="L185" s="258">
        <v>-64080</v>
      </c>
      <c r="M185" s="258">
        <f t="shared" si="156"/>
        <v>-128160</v>
      </c>
      <c r="N185" s="258">
        <f t="shared" si="154"/>
        <v>-192240</v>
      </c>
      <c r="O185" s="258">
        <f t="shared" si="157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5"/>
        <v>-34000</v>
      </c>
      <c r="K186" s="258">
        <f t="shared" si="153"/>
        <v>-55000</v>
      </c>
      <c r="L186" s="258">
        <v>-89000</v>
      </c>
      <c r="M186" s="258">
        <f t="shared" si="156"/>
        <v>-178000</v>
      </c>
      <c r="N186" s="258">
        <f t="shared" si="154"/>
        <v>-267000</v>
      </c>
      <c r="O186" s="258">
        <f t="shared" si="157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5"/>
        <v>0</v>
      </c>
      <c r="K187" s="258">
        <f t="shared" si="153"/>
        <v>0</v>
      </c>
      <c r="L187" s="258">
        <v>0</v>
      </c>
      <c r="M187" s="258">
        <f t="shared" si="156"/>
        <v>0</v>
      </c>
      <c r="N187" s="258">
        <f t="shared" si="154"/>
        <v>0</v>
      </c>
      <c r="O187" s="258">
        <f t="shared" si="157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5"/>
        <v>0</v>
      </c>
      <c r="K188" s="258">
        <f t="shared" si="153"/>
        <v>0</v>
      </c>
      <c r="L188" s="258">
        <v>0</v>
      </c>
      <c r="M188" s="258">
        <f t="shared" si="156"/>
        <v>0</v>
      </c>
      <c r="N188" s="258">
        <f t="shared" si="154"/>
        <v>0</v>
      </c>
      <c r="O188" s="258">
        <f t="shared" si="157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8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9">M190+M194+M196</f>
        <v>690.8</v>
      </c>
      <c r="N189" s="262">
        <f t="shared" si="159"/>
        <v>2768.9</v>
      </c>
      <c r="O189" s="262">
        <f t="shared" ref="O189" si="160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1">J193+J191+J192</f>
        <v>0</v>
      </c>
      <c r="K190" s="258">
        <f>L193+L191+L192</f>
        <v>384</v>
      </c>
      <c r="L190" s="258">
        <v>384</v>
      </c>
      <c r="M190" s="258">
        <f t="shared" ref="M190:N190" si="162">M193+M191+M192</f>
        <v>0</v>
      </c>
      <c r="N190" s="258">
        <f t="shared" si="162"/>
        <v>384</v>
      </c>
      <c r="O190" s="258">
        <f t="shared" ref="O190" si="163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4">H191+I191</f>
        <v>0</v>
      </c>
      <c r="K191" s="258">
        <f t="shared" si="164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5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4"/>
        <v>0</v>
      </c>
      <c r="K192" s="258">
        <f t="shared" si="164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5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4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6">J195</f>
        <v>0</v>
      </c>
      <c r="K194" s="258">
        <f>L195</f>
        <v>100</v>
      </c>
      <c r="L194" s="258">
        <v>100</v>
      </c>
      <c r="M194" s="258">
        <f t="shared" si="166"/>
        <v>0</v>
      </c>
      <c r="N194" s="258">
        <f t="shared" si="166"/>
        <v>100</v>
      </c>
      <c r="O194" s="258">
        <f t="shared" si="166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7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8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9">M197+M198</f>
        <v>690.8</v>
      </c>
      <c r="N196" s="258">
        <f t="shared" si="169"/>
        <v>2284.9</v>
      </c>
      <c r="O196" s="258">
        <f t="shared" ref="O196" si="170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4"/>
        <v>0</v>
      </c>
      <c r="K197" s="258">
        <f t="shared" si="164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1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4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2">J224</f>
        <v>2472.13</v>
      </c>
      <c r="K199" s="262">
        <f>L224</f>
        <v>19110.63</v>
      </c>
      <c r="L199" s="262">
        <v>19110.63</v>
      </c>
      <c r="M199" s="262">
        <f t="shared" ref="M199:N199" si="173">M224</f>
        <v>1292</v>
      </c>
      <c r="N199" s="262">
        <f t="shared" si="173"/>
        <v>20402.63</v>
      </c>
      <c r="O199" s="262">
        <f t="shared" ref="O199" si="174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5">J201</f>
        <v>#REF!</v>
      </c>
      <c r="K200" s="258">
        <f>L201</f>
        <v>0</v>
      </c>
      <c r="L200" s="258">
        <v>0</v>
      </c>
      <c r="M200" s="258" t="e">
        <f t="shared" si="175"/>
        <v>#REF!</v>
      </c>
      <c r="N200" s="258">
        <f t="shared" si="175"/>
        <v>0</v>
      </c>
      <c r="O200" s="258" t="e">
        <f t="shared" si="175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5"/>
        <v>#REF!</v>
      </c>
      <c r="K201" s="258">
        <f>L202</f>
        <v>0</v>
      </c>
      <c r="L201" s="258">
        <v>0</v>
      </c>
      <c r="M201" s="258" t="e">
        <f t="shared" si="175"/>
        <v>#REF!</v>
      </c>
      <c r="N201" s="258">
        <f t="shared" si="175"/>
        <v>0</v>
      </c>
      <c r="O201" s="258" t="e">
        <f t="shared" si="175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6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7">J204</f>
        <v>#REF!</v>
      </c>
      <c r="K203" s="258">
        <f>L204</f>
        <v>-76984.5</v>
      </c>
      <c r="L203" s="258">
        <v>-76984.5</v>
      </c>
      <c r="M203" s="258">
        <f t="shared" si="177"/>
        <v>-106419.75</v>
      </c>
      <c r="N203" s="258" t="e">
        <f t="shared" ref="M203:O204" si="178">N204</f>
        <v>#REF!</v>
      </c>
      <c r="O203" s="258">
        <f t="shared" si="178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7"/>
        <v>#REF!</v>
      </c>
      <c r="K204" s="258">
        <f>L205</f>
        <v>-76984.5</v>
      </c>
      <c r="L204" s="258">
        <v>-76984.5</v>
      </c>
      <c r="M204" s="258">
        <f t="shared" si="178"/>
        <v>-106419.75</v>
      </c>
      <c r="N204" s="258" t="e">
        <f t="shared" si="178"/>
        <v>#REF!</v>
      </c>
      <c r="O204" s="258">
        <f t="shared" si="178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9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80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1">M207+M209</f>
        <v>#REF!</v>
      </c>
      <c r="N206" s="258" t="e">
        <f t="shared" si="181"/>
        <v>#REF!</v>
      </c>
      <c r="O206" s="258" t="e">
        <f t="shared" ref="O206" si="182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3">J208</f>
        <v>#REF!</v>
      </c>
      <c r="K207" s="258" t="e">
        <f>L208</f>
        <v>#REF!</v>
      </c>
      <c r="L207" s="258" t="e">
        <v>#REF!</v>
      </c>
      <c r="M207" s="258" t="e">
        <f t="shared" si="183"/>
        <v>#REF!</v>
      </c>
      <c r="N207" s="258" t="e">
        <f t="shared" si="183"/>
        <v>#REF!</v>
      </c>
      <c r="O207" s="258" t="e">
        <f t="shared" si="183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4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5">M210+M211+M212+M213+M214+M215</f>
        <v>#REF!</v>
      </c>
      <c r="N209" s="258" t="e">
        <f t="shared" si="185"/>
        <v>#REF!</v>
      </c>
      <c r="O209" s="258" t="e">
        <f t="shared" ref="O209" si="186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7">J217</f>
        <v>#REF!</v>
      </c>
      <c r="K216" s="258">
        <f>L217</f>
        <v>-319995.76</v>
      </c>
      <c r="L216" s="258">
        <v>-319995.76</v>
      </c>
      <c r="M216" s="258">
        <f t="shared" si="187"/>
        <v>-442347.07999999996</v>
      </c>
      <c r="N216" s="258" t="e">
        <f t="shared" si="187"/>
        <v>#REF!</v>
      </c>
      <c r="O216" s="258">
        <f t="shared" si="187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8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9">M218+M219+M220+M221+M222+M223</f>
        <v>-442347.07999999996</v>
      </c>
      <c r="N217" s="258" t="e">
        <f t="shared" si="189"/>
        <v>#REF!</v>
      </c>
      <c r="O217" s="258">
        <f t="shared" ref="O217" si="190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1">G218+I218</f>
        <v>-142385.03999999998</v>
      </c>
      <c r="L218" s="258">
        <v>-230528.15999999997</v>
      </c>
      <c r="M218" s="258">
        <f t="shared" ref="M218:M223" si="192">I218+L218</f>
        <v>-318671.27999999997</v>
      </c>
      <c r="N218" s="258" t="e">
        <f t="shared" ref="N218:N223" si="193">J218+L218</f>
        <v>#REF!</v>
      </c>
      <c r="O218" s="258">
        <f t="shared" ref="O218:O223" si="194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1"/>
        <v>-5909.4</v>
      </c>
      <c r="L219" s="258">
        <v>-9567.5999999999985</v>
      </c>
      <c r="M219" s="258">
        <f t="shared" si="192"/>
        <v>-13225.8</v>
      </c>
      <c r="N219" s="258" t="e">
        <f t="shared" si="193"/>
        <v>#REF!</v>
      </c>
      <c r="O219" s="258">
        <f t="shared" si="194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1"/>
        <v>-4200</v>
      </c>
      <c r="L220" s="258">
        <v>-6800</v>
      </c>
      <c r="M220" s="258">
        <f t="shared" si="192"/>
        <v>-9400</v>
      </c>
      <c r="N220" s="258" t="e">
        <f t="shared" si="193"/>
        <v>#REF!</v>
      </c>
      <c r="O220" s="258">
        <f t="shared" si="194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1"/>
        <v>-42000</v>
      </c>
      <c r="L221" s="258">
        <v>-68000</v>
      </c>
      <c r="M221" s="258">
        <f t="shared" si="192"/>
        <v>-94000</v>
      </c>
      <c r="N221" s="258" t="e">
        <f t="shared" si="193"/>
        <v>#REF!</v>
      </c>
      <c r="O221" s="258">
        <f t="shared" si="194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1"/>
        <v>-651</v>
      </c>
      <c r="L222" s="258">
        <v>-1054</v>
      </c>
      <c r="M222" s="258">
        <f t="shared" si="192"/>
        <v>-1457</v>
      </c>
      <c r="N222" s="258" t="e">
        <f t="shared" si="193"/>
        <v>#REF!</v>
      </c>
      <c r="O222" s="258">
        <f t="shared" si="194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1"/>
        <v>-2499</v>
      </c>
      <c r="L223" s="258">
        <v>-4046</v>
      </c>
      <c r="M223" s="258">
        <f t="shared" si="192"/>
        <v>-5593</v>
      </c>
      <c r="N223" s="258" t="e">
        <f t="shared" si="193"/>
        <v>#REF!</v>
      </c>
      <c r="O223" s="258">
        <f t="shared" si="194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5">J225+J229</f>
        <v>2472.13</v>
      </c>
      <c r="K224" s="258">
        <f>L225+L229</f>
        <v>19110.63</v>
      </c>
      <c r="L224" s="258">
        <v>19110.63</v>
      </c>
      <c r="M224" s="258">
        <f t="shared" ref="M224:N224" si="196">M225+M229</f>
        <v>1292</v>
      </c>
      <c r="N224" s="258">
        <f t="shared" si="196"/>
        <v>20402.63</v>
      </c>
      <c r="O224" s="258">
        <f t="shared" ref="O224" si="197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8">J226+J228+J227</f>
        <v>318</v>
      </c>
      <c r="K225" s="258">
        <f>L226+L228+L227</f>
        <v>3115</v>
      </c>
      <c r="L225" s="258">
        <v>3115</v>
      </c>
      <c r="M225" s="258">
        <f t="shared" ref="M225:N225" si="199">M226+M228+M227</f>
        <v>0</v>
      </c>
      <c r="N225" s="258">
        <f t="shared" si="199"/>
        <v>3115</v>
      </c>
      <c r="O225" s="258">
        <f t="shared" ref="O225" si="200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1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1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1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2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3">M230+M231+M232+M233+M234+M235+M236+M238+M239+M241+M237</f>
        <v>1292</v>
      </c>
      <c r="N229" s="258">
        <f t="shared" si="203"/>
        <v>17287.63</v>
      </c>
      <c r="O229" s="258">
        <f t="shared" si="203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4">I230+J230</f>
        <v>7282</v>
      </c>
      <c r="L230" s="258">
        <v>7282</v>
      </c>
      <c r="M230" s="258">
        <v>0</v>
      </c>
      <c r="N230" s="258">
        <f t="shared" ref="N230:N240" si="205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4"/>
        <v>2199</v>
      </c>
      <c r="L231" s="258">
        <v>2199</v>
      </c>
      <c r="M231" s="258">
        <v>0</v>
      </c>
      <c r="N231" s="258">
        <f t="shared" si="205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4"/>
        <v>0</v>
      </c>
      <c r="L232" s="258">
        <v>0</v>
      </c>
      <c r="M232" s="258">
        <v>1200</v>
      </c>
      <c r="N232" s="258">
        <f t="shared" si="205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4"/>
        <v>0</v>
      </c>
      <c r="L233" s="258">
        <v>0</v>
      </c>
      <c r="M233" s="258">
        <v>362</v>
      </c>
      <c r="N233" s="258">
        <f t="shared" si="205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4"/>
        <v>200</v>
      </c>
      <c r="L234" s="258">
        <v>200</v>
      </c>
      <c r="M234" s="258">
        <v>0</v>
      </c>
      <c r="N234" s="258">
        <f t="shared" si="205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4"/>
        <v>0</v>
      </c>
      <c r="L235" s="258">
        <v>0</v>
      </c>
      <c r="M235" s="258">
        <v>0</v>
      </c>
      <c r="N235" s="258">
        <f t="shared" si="205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4"/>
        <v>1400</v>
      </c>
      <c r="L236" s="258">
        <v>1400</v>
      </c>
      <c r="M236" s="258">
        <v>0</v>
      </c>
      <c r="N236" s="258">
        <f t="shared" si="205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4"/>
        <v>0</v>
      </c>
      <c r="L237" s="258">
        <v>0</v>
      </c>
      <c r="M237" s="258">
        <v>0</v>
      </c>
      <c r="N237" s="258">
        <f t="shared" si="205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4"/>
        <v>350</v>
      </c>
      <c r="L238" s="258">
        <v>350</v>
      </c>
      <c r="M238" s="258">
        <v>-300</v>
      </c>
      <c r="N238" s="258">
        <f t="shared" si="205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4"/>
        <v>30</v>
      </c>
      <c r="L239" s="258">
        <v>30</v>
      </c>
      <c r="M239" s="258">
        <v>30</v>
      </c>
      <c r="N239" s="258">
        <f t="shared" si="205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6">H240+I240</f>
        <v>0</v>
      </c>
      <c r="K240" s="258">
        <f t="shared" si="204"/>
        <v>0</v>
      </c>
      <c r="L240" s="258">
        <v>0</v>
      </c>
      <c r="M240" s="258">
        <f>L240+L240</f>
        <v>0</v>
      </c>
      <c r="N240" s="258">
        <f t="shared" si="205"/>
        <v>0</v>
      </c>
      <c r="O240" s="258">
        <f t="shared" ref="O240" si="207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8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9">M243+M244+M245+M246</f>
        <v>0</v>
      </c>
      <c r="N241" s="258">
        <f t="shared" si="209"/>
        <v>4534.63</v>
      </c>
      <c r="O241" s="258">
        <f t="shared" ref="O241" si="210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4"/>
        <v>-104822</v>
      </c>
      <c r="K242" s="258">
        <f t="shared" si="164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1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4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4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4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2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3">J248</f>
        <v>105.4</v>
      </c>
      <c r="K247" s="262">
        <f>L248</f>
        <v>2107.8000000000002</v>
      </c>
      <c r="L247" s="262">
        <v>2107.8000000000002</v>
      </c>
      <c r="M247" s="262">
        <f t="shared" si="213"/>
        <v>4187.3</v>
      </c>
      <c r="N247" s="262">
        <f t="shared" ref="J247:O249" si="214">N248</f>
        <v>6295.1</v>
      </c>
      <c r="O247" s="262">
        <f t="shared" si="214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4"/>
        <v>105.4</v>
      </c>
      <c r="K248" s="262">
        <f>L249</f>
        <v>2107.8000000000002</v>
      </c>
      <c r="L248" s="262">
        <v>2107.8000000000002</v>
      </c>
      <c r="M248" s="262">
        <f t="shared" si="214"/>
        <v>4187.3</v>
      </c>
      <c r="N248" s="262">
        <f t="shared" si="214"/>
        <v>6295.1</v>
      </c>
      <c r="O248" s="262">
        <f t="shared" si="214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4"/>
        <v>105.4</v>
      </c>
      <c r="K249" s="258">
        <f>L250</f>
        <v>2107.8000000000002</v>
      </c>
      <c r="L249" s="258">
        <v>2107.8000000000002</v>
      </c>
      <c r="M249" s="258">
        <f t="shared" si="214"/>
        <v>4187.3</v>
      </c>
      <c r="N249" s="258">
        <f t="shared" si="214"/>
        <v>6295.1</v>
      </c>
      <c r="O249" s="258">
        <f t="shared" si="214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5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6">J252</f>
        <v>#REF!</v>
      </c>
      <c r="K251" s="276" t="e">
        <f>L252</f>
        <v>#REF!</v>
      </c>
      <c r="L251" s="276" t="e">
        <v>#REF!</v>
      </c>
      <c r="M251" s="276" t="e">
        <f t="shared" si="216"/>
        <v>#REF!</v>
      </c>
      <c r="N251" s="276" t="e">
        <f t="shared" si="216"/>
        <v>#REF!</v>
      </c>
      <c r="O251" s="276" t="e">
        <f t="shared" si="216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7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8">M254+M256</f>
        <v>#REF!</v>
      </c>
      <c r="N253" s="258" t="e">
        <f t="shared" si="218"/>
        <v>#REF!</v>
      </c>
      <c r="O253" s="258" t="e">
        <f t="shared" ref="O253" si="219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20">J255</f>
        <v>#REF!</v>
      </c>
      <c r="K254" s="258" t="e">
        <f>L255</f>
        <v>#REF!</v>
      </c>
      <c r="L254" s="258" t="e">
        <v>#REF!</v>
      </c>
      <c r="M254" s="258" t="e">
        <f t="shared" si="220"/>
        <v>#REF!</v>
      </c>
      <c r="N254" s="258" t="e">
        <f t="shared" si="220"/>
        <v>#REF!</v>
      </c>
      <c r="O254" s="258" t="e">
        <f t="shared" si="220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58" t="s">
        <v>413</v>
      </c>
      <c r="B258" s="561"/>
      <c r="C258" s="561"/>
      <c r="D258" s="561"/>
      <c r="E258" s="561"/>
      <c r="F258" s="561"/>
      <c r="G258" s="560">
        <v>45153.4</v>
      </c>
      <c r="H258" s="560">
        <v>18299.367186999996</v>
      </c>
      <c r="I258" s="560">
        <v>39913.299999999996</v>
      </c>
      <c r="J258" s="560">
        <f t="shared" ref="J258" si="221">J259+J350+J336+J346</f>
        <v>1518.1999999999998</v>
      </c>
      <c r="K258" s="560">
        <f>L259+L350+L336+L346</f>
        <v>39031.5</v>
      </c>
      <c r="L258" s="560">
        <f t="shared" ref="L258:N258" si="222">L259+L350+L336+L346</f>
        <v>39031.5</v>
      </c>
      <c r="M258" s="560">
        <f t="shared" si="222"/>
        <v>17355.5</v>
      </c>
      <c r="N258" s="560">
        <f t="shared" si="222"/>
        <v>56387</v>
      </c>
      <c r="O258" s="560">
        <f t="shared" ref="O258" si="223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4">J260+J287+J328</f>
        <v>-114.89999999999998</v>
      </c>
      <c r="K259" s="276">
        <f>L260+L287+L328</f>
        <v>7155.3</v>
      </c>
      <c r="L259" s="276">
        <f t="shared" ref="L259:N259" si="225">L260+L287+L328</f>
        <v>7155.3</v>
      </c>
      <c r="M259" s="276">
        <f t="shared" si="225"/>
        <v>8127.2</v>
      </c>
      <c r="N259" s="276">
        <f t="shared" si="225"/>
        <v>15282.5</v>
      </c>
      <c r="O259" s="276">
        <f t="shared" ref="O259" si="226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7">J274+J282</f>
        <v>142.5</v>
      </c>
      <c r="K260" s="262">
        <f>L274+L282</f>
        <v>2465.6999999999998</v>
      </c>
      <c r="L260" s="262">
        <f t="shared" ref="L260:N260" si="228">L274+L282</f>
        <v>2465.6999999999998</v>
      </c>
      <c r="M260" s="262">
        <f t="shared" si="228"/>
        <v>22.200000000000003</v>
      </c>
      <c r="N260" s="262">
        <f t="shared" si="228"/>
        <v>2487.9</v>
      </c>
      <c r="O260" s="262">
        <f t="shared" ref="O260" si="229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30">J262</f>
        <v>#REF!</v>
      </c>
      <c r="K261" s="258">
        <f>L262</f>
        <v>-89624</v>
      </c>
      <c r="L261" s="258">
        <v>-89624</v>
      </c>
      <c r="M261" s="258">
        <f t="shared" si="230"/>
        <v>-123892</v>
      </c>
      <c r="N261" s="258" t="e">
        <f t="shared" si="230"/>
        <v>#REF!</v>
      </c>
      <c r="O261" s="258">
        <f t="shared" si="230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1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2">M263+M264+M265+M266</f>
        <v>-123892</v>
      </c>
      <c r="N262" s="258" t="e">
        <f t="shared" si="232"/>
        <v>#REF!</v>
      </c>
      <c r="O262" s="258">
        <f t="shared" ref="O262" si="233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4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4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4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4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5">J268</f>
        <v>#REF!</v>
      </c>
      <c r="K267" s="258" t="e">
        <f>L268</f>
        <v>#REF!</v>
      </c>
      <c r="L267" s="258" t="e">
        <v>#REF!</v>
      </c>
      <c r="M267" s="258" t="e">
        <f t="shared" si="235"/>
        <v>#REF!</v>
      </c>
      <c r="N267" s="258" t="e">
        <f t="shared" ref="M267:O268" si="236">N268</f>
        <v>#REF!</v>
      </c>
      <c r="O267" s="258" t="e">
        <f t="shared" si="236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5"/>
        <v>#REF!</v>
      </c>
      <c r="K268" s="258" t="e">
        <f>L269</f>
        <v>#REF!</v>
      </c>
      <c r="L268" s="258" t="e">
        <v>#REF!</v>
      </c>
      <c r="M268" s="258" t="e">
        <f t="shared" si="236"/>
        <v>#REF!</v>
      </c>
      <c r="N268" s="258" t="e">
        <f t="shared" si="236"/>
        <v>#REF!</v>
      </c>
      <c r="O268" s="258" t="e">
        <f t="shared" si="236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7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8">M270+M271+M272+M273</f>
        <v>#REF!</v>
      </c>
      <c r="N269" s="258" t="e">
        <f t="shared" si="238"/>
        <v>#REF!</v>
      </c>
      <c r="O269" s="258" t="e">
        <f t="shared" ref="O269" si="239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40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1">M275+M276+M279+M280+M281+M277+M278</f>
        <v>0</v>
      </c>
      <c r="N274" s="263">
        <f t="shared" si="241"/>
        <v>2349</v>
      </c>
      <c r="O274" s="263">
        <f t="shared" ref="O274" si="242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3">I275+J275</f>
        <v>1605</v>
      </c>
      <c r="L275" s="258">
        <v>1605</v>
      </c>
      <c r="M275" s="258">
        <v>0</v>
      </c>
      <c r="N275" s="258">
        <f t="shared" ref="N275:N281" si="244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3"/>
        <v>484</v>
      </c>
      <c r="L276" s="258">
        <v>484</v>
      </c>
      <c r="M276" s="258">
        <v>0</v>
      </c>
      <c r="N276" s="258">
        <f t="shared" si="244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3"/>
        <v>0</v>
      </c>
      <c r="L277" s="258">
        <v>0</v>
      </c>
      <c r="M277" s="258">
        <v>0</v>
      </c>
      <c r="N277" s="258">
        <f t="shared" si="244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3"/>
        <v>0</v>
      </c>
      <c r="L278" s="258">
        <v>0</v>
      </c>
      <c r="M278" s="258">
        <v>0</v>
      </c>
      <c r="N278" s="258">
        <f t="shared" si="244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3"/>
        <v>60</v>
      </c>
      <c r="L279" s="258">
        <v>60</v>
      </c>
      <c r="M279" s="258">
        <v>0</v>
      </c>
      <c r="N279" s="258">
        <f t="shared" si="244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3"/>
        <v>0</v>
      </c>
      <c r="L280" s="258">
        <v>0</v>
      </c>
      <c r="M280" s="258">
        <v>0</v>
      </c>
      <c r="N280" s="258">
        <f t="shared" si="244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3"/>
        <v>200</v>
      </c>
      <c r="L281" s="258">
        <v>200</v>
      </c>
      <c r="M281" s="258">
        <v>0</v>
      </c>
      <c r="N281" s="258">
        <f t="shared" si="244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5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 t="shared" ref="M282:O282" si="246">M283+M284+M285+M286</f>
        <v>22.200000000000003</v>
      </c>
      <c r="N282" s="276">
        <f t="shared" si="246"/>
        <v>138.89999999999998</v>
      </c>
      <c r="O282" s="276">
        <f t="shared" si="246"/>
        <v>138.89999999999998</v>
      </c>
    </row>
    <row r="283" spans="1:15" s="434" customFormat="1" ht="20.25" hidden="1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7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hidden="1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7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8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9">M316</f>
        <v>0</v>
      </c>
      <c r="N287" s="276">
        <f t="shared" si="249"/>
        <v>4689.6000000000004</v>
      </c>
      <c r="O287" s="276">
        <f t="shared" ref="O287" si="250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1">J289</f>
        <v>#REF!</v>
      </c>
      <c r="K288" s="258">
        <f>L289</f>
        <v>-165070</v>
      </c>
      <c r="L288" s="258">
        <v>-165070</v>
      </c>
      <c r="M288" s="258">
        <f t="shared" si="251"/>
        <v>-228185</v>
      </c>
      <c r="N288" s="258" t="e">
        <f t="shared" si="251"/>
        <v>#REF!</v>
      </c>
      <c r="O288" s="258">
        <f t="shared" si="251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2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3">M290+M291+M294+M295+M306</f>
        <v>-228185</v>
      </c>
      <c r="N289" s="258" t="e">
        <f t="shared" si="253"/>
        <v>#REF!</v>
      </c>
      <c r="O289" s="258">
        <f t="shared" ref="O289" si="254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5">G290+I290</f>
        <v>-84000</v>
      </c>
      <c r="L290" s="258">
        <v>-136000</v>
      </c>
      <c r="M290" s="258">
        <f t="shared" ref="M290:M306" si="256">I290+L290</f>
        <v>-188000</v>
      </c>
      <c r="N290" s="258" t="e">
        <f t="shared" ref="N290:N306" si="257">J290+L290</f>
        <v>#REF!</v>
      </c>
      <c r="O290" s="258">
        <f t="shared" ref="O290:O306" si="258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5"/>
        <v>-2058</v>
      </c>
      <c r="L291" s="258">
        <v>-3332</v>
      </c>
      <c r="M291" s="258">
        <f t="shared" si="256"/>
        <v>-4606</v>
      </c>
      <c r="N291" s="258" t="e">
        <f t="shared" si="257"/>
        <v>#REF!</v>
      </c>
      <c r="O291" s="258">
        <f t="shared" si="258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5"/>
        <v>#REF!</v>
      </c>
      <c r="L292" s="258" t="e">
        <v>#REF!</v>
      </c>
      <c r="M292" s="258" t="e">
        <f t="shared" si="256"/>
        <v>#REF!</v>
      </c>
      <c r="N292" s="258" t="e">
        <f t="shared" si="257"/>
        <v>#REF!</v>
      </c>
      <c r="O292" s="258" t="e">
        <f t="shared" si="258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5"/>
        <v>#REF!</v>
      </c>
      <c r="L293" s="258" t="e">
        <v>#REF!</v>
      </c>
      <c r="M293" s="258" t="e">
        <f t="shared" si="256"/>
        <v>#REF!</v>
      </c>
      <c r="N293" s="258" t="e">
        <f t="shared" si="257"/>
        <v>#REF!</v>
      </c>
      <c r="O293" s="258" t="e">
        <f t="shared" si="258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5"/>
        <v>-7140</v>
      </c>
      <c r="L294" s="258">
        <v>-11560</v>
      </c>
      <c r="M294" s="258">
        <f t="shared" si="256"/>
        <v>-15980</v>
      </c>
      <c r="N294" s="258" t="e">
        <f t="shared" si="257"/>
        <v>#REF!</v>
      </c>
      <c r="O294" s="258">
        <f t="shared" si="258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5"/>
        <v>-7287</v>
      </c>
      <c r="L295" s="258">
        <v>-11798</v>
      </c>
      <c r="M295" s="258">
        <f t="shared" si="256"/>
        <v>-16309</v>
      </c>
      <c r="N295" s="258" t="e">
        <f t="shared" si="257"/>
        <v>#REF!</v>
      </c>
      <c r="O295" s="258">
        <f t="shared" si="258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5"/>
        <v>#REF!</v>
      </c>
      <c r="L296" s="258" t="e">
        <v>#REF!</v>
      </c>
      <c r="M296" s="258" t="e">
        <f t="shared" si="256"/>
        <v>#REF!</v>
      </c>
      <c r="N296" s="258" t="e">
        <f t="shared" si="257"/>
        <v>#REF!</v>
      </c>
      <c r="O296" s="258" t="e">
        <f t="shared" si="258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5"/>
        <v>#REF!</v>
      </c>
      <c r="L297" s="258" t="e">
        <v>#REF!</v>
      </c>
      <c r="M297" s="258" t="e">
        <f t="shared" si="256"/>
        <v>#REF!</v>
      </c>
      <c r="N297" s="258" t="e">
        <f t="shared" si="257"/>
        <v>#REF!</v>
      </c>
      <c r="O297" s="258" t="e">
        <f t="shared" si="258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5"/>
        <v>#REF!</v>
      </c>
      <c r="L298" s="258" t="e">
        <v>#REF!</v>
      </c>
      <c r="M298" s="258" t="e">
        <f t="shared" si="256"/>
        <v>#REF!</v>
      </c>
      <c r="N298" s="258" t="e">
        <f t="shared" si="257"/>
        <v>#REF!</v>
      </c>
      <c r="O298" s="258" t="e">
        <f t="shared" si="258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5"/>
        <v>#REF!</v>
      </c>
      <c r="L299" s="258" t="e">
        <v>#REF!</v>
      </c>
      <c r="M299" s="258" t="e">
        <f t="shared" si="256"/>
        <v>#REF!</v>
      </c>
      <c r="N299" s="258" t="e">
        <f t="shared" si="257"/>
        <v>#REF!</v>
      </c>
      <c r="O299" s="258" t="e">
        <f t="shared" si="258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5"/>
        <v>#REF!</v>
      </c>
      <c r="L300" s="258" t="e">
        <v>#REF!</v>
      </c>
      <c r="M300" s="258" t="e">
        <f t="shared" si="256"/>
        <v>#REF!</v>
      </c>
      <c r="N300" s="258" t="e">
        <f t="shared" si="257"/>
        <v>#REF!</v>
      </c>
      <c r="O300" s="258" t="e">
        <f t="shared" si="258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5"/>
        <v>#REF!</v>
      </c>
      <c r="L301" s="258" t="e">
        <v>#REF!</v>
      </c>
      <c r="M301" s="258" t="e">
        <f t="shared" si="256"/>
        <v>#REF!</v>
      </c>
      <c r="N301" s="258" t="e">
        <f t="shared" si="257"/>
        <v>#REF!</v>
      </c>
      <c r="O301" s="258" t="e">
        <f t="shared" si="258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5"/>
        <v>#REF!</v>
      </c>
      <c r="L302" s="258" t="e">
        <v>#REF!</v>
      </c>
      <c r="M302" s="258" t="e">
        <f t="shared" si="256"/>
        <v>#REF!</v>
      </c>
      <c r="N302" s="258" t="e">
        <f t="shared" si="257"/>
        <v>#REF!</v>
      </c>
      <c r="O302" s="258" t="e">
        <f t="shared" si="258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5"/>
        <v>#REF!</v>
      </c>
      <c r="L303" s="258" t="e">
        <v>#REF!</v>
      </c>
      <c r="M303" s="258" t="e">
        <f t="shared" si="256"/>
        <v>#REF!</v>
      </c>
      <c r="N303" s="258" t="e">
        <f t="shared" si="257"/>
        <v>#REF!</v>
      </c>
      <c r="O303" s="258" t="e">
        <f t="shared" si="258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5"/>
        <v>#REF!</v>
      </c>
      <c r="L304" s="258" t="e">
        <v>#REF!</v>
      </c>
      <c r="M304" s="258" t="e">
        <f t="shared" si="256"/>
        <v>#REF!</v>
      </c>
      <c r="N304" s="258" t="e">
        <f t="shared" si="257"/>
        <v>#REF!</v>
      </c>
      <c r="O304" s="258" t="e">
        <f t="shared" si="258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5"/>
        <v>#REF!</v>
      </c>
      <c r="L305" s="258" t="e">
        <v>#REF!</v>
      </c>
      <c r="M305" s="258" t="e">
        <f t="shared" si="256"/>
        <v>#REF!</v>
      </c>
      <c r="N305" s="258" t="e">
        <f t="shared" si="257"/>
        <v>#REF!</v>
      </c>
      <c r="O305" s="258" t="e">
        <f t="shared" si="258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5"/>
        <v>-1470</v>
      </c>
      <c r="L306" s="258">
        <v>-2380</v>
      </c>
      <c r="M306" s="258">
        <f t="shared" si="256"/>
        <v>-3290</v>
      </c>
      <c r="N306" s="258" t="e">
        <f t="shared" si="257"/>
        <v>#REF!</v>
      </c>
      <c r="O306" s="258">
        <f t="shared" si="258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9">J308</f>
        <v>#REF!</v>
      </c>
      <c r="K307" s="258" t="e">
        <f>L308</f>
        <v>#REF!</v>
      </c>
      <c r="L307" s="258" t="e">
        <v>#REF!</v>
      </c>
      <c r="M307" s="258" t="e">
        <f t="shared" si="259"/>
        <v>#REF!</v>
      </c>
      <c r="N307" s="258" t="e">
        <f t="shared" ref="M307:O308" si="260">N308</f>
        <v>#REF!</v>
      </c>
      <c r="O307" s="258" t="e">
        <f t="shared" si="260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9"/>
        <v>#REF!</v>
      </c>
      <c r="K308" s="258" t="e">
        <f>L309</f>
        <v>#REF!</v>
      </c>
      <c r="L308" s="258" t="e">
        <v>#REF!</v>
      </c>
      <c r="M308" s="258" t="e">
        <f t="shared" si="260"/>
        <v>#REF!</v>
      </c>
      <c r="N308" s="258" t="e">
        <f t="shared" si="260"/>
        <v>#REF!</v>
      </c>
      <c r="O308" s="258" t="e">
        <f t="shared" si="260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1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2">M310+M311+M312+M313+M314+M315</f>
        <v>#REF!</v>
      </c>
      <c r="N309" s="258" t="e">
        <f t="shared" si="262"/>
        <v>#REF!</v>
      </c>
      <c r="O309" s="258" t="e">
        <f t="shared" ref="O309" si="263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4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5">M317+M318+M319+M320+M321+M322+M323+M324+M325+M326</f>
        <v>0</v>
      </c>
      <c r="N316" s="258">
        <f t="shared" si="265"/>
        <v>4689.6000000000004</v>
      </c>
      <c r="O316" s="258">
        <f t="shared" ref="O316" si="266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7">I317+J317</f>
        <v>2843</v>
      </c>
      <c r="L317" s="258">
        <v>2843</v>
      </c>
      <c r="M317" s="258">
        <v>0</v>
      </c>
      <c r="N317" s="258">
        <f t="shared" ref="N317:N327" si="268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7"/>
        <v>858.6</v>
      </c>
      <c r="L318" s="258">
        <v>858.6</v>
      </c>
      <c r="M318" s="258">
        <v>0</v>
      </c>
      <c r="N318" s="258">
        <f t="shared" si="268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7"/>
        <v>0</v>
      </c>
      <c r="L319" s="258">
        <v>0</v>
      </c>
      <c r="M319" s="258">
        <v>0</v>
      </c>
      <c r="N319" s="258">
        <f t="shared" si="268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7"/>
        <v>0</v>
      </c>
      <c r="L320" s="258">
        <v>0</v>
      </c>
      <c r="M320" s="258">
        <v>0</v>
      </c>
      <c r="N320" s="258">
        <f t="shared" si="268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7"/>
        <v>60</v>
      </c>
      <c r="L321" s="258">
        <v>60</v>
      </c>
      <c r="M321" s="258">
        <v>0</v>
      </c>
      <c r="N321" s="258">
        <f t="shared" si="268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7"/>
        <v>0</v>
      </c>
      <c r="L322" s="258">
        <v>0</v>
      </c>
      <c r="M322" s="258">
        <v>0</v>
      </c>
      <c r="N322" s="258">
        <f t="shared" si="268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7"/>
        <v>838</v>
      </c>
      <c r="L323" s="258">
        <v>838</v>
      </c>
      <c r="M323" s="258">
        <v>0</v>
      </c>
      <c r="N323" s="258">
        <f t="shared" si="268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7"/>
        <v>0</v>
      </c>
      <c r="L324" s="258">
        <v>0</v>
      </c>
      <c r="M324" s="258">
        <v>0</v>
      </c>
      <c r="N324" s="258">
        <f t="shared" si="268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7"/>
        <v>25</v>
      </c>
      <c r="L325" s="258">
        <v>25</v>
      </c>
      <c r="M325" s="258">
        <v>0</v>
      </c>
      <c r="N325" s="258">
        <f t="shared" si="268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7"/>
        <v>65</v>
      </c>
      <c r="L326" s="258">
        <v>65</v>
      </c>
      <c r="M326" s="258">
        <v>0</v>
      </c>
      <c r="N326" s="258">
        <f t="shared" si="268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7"/>
        <v>0</v>
      </c>
      <c r="L327" s="258">
        <v>0</v>
      </c>
      <c r="M327" s="258">
        <v>0</v>
      </c>
      <c r="N327" s="258">
        <f t="shared" si="268"/>
        <v>0</v>
      </c>
      <c r="O327" s="258">
        <f t="shared" ref="O327" si="269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70">J329+J335</f>
        <v>0</v>
      </c>
      <c r="K328" s="276">
        <f>L329+L335</f>
        <v>0</v>
      </c>
      <c r="L328" s="276">
        <v>0</v>
      </c>
      <c r="M328" s="276">
        <f t="shared" ref="M328:N328" si="271">M329+M335</f>
        <v>8105</v>
      </c>
      <c r="N328" s="276">
        <f t="shared" si="271"/>
        <v>8105</v>
      </c>
      <c r="O328" s="276">
        <f t="shared" ref="O328" si="272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3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4">M334+M330+M331+M332+M333</f>
        <v>8105</v>
      </c>
      <c r="N329" s="258">
        <f t="shared" si="274"/>
        <v>8105</v>
      </c>
      <c r="O329" s="258">
        <f t="shared" ref="O329" si="275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6">I330+J330</f>
        <v>1800</v>
      </c>
      <c r="L330" s="258">
        <v>0</v>
      </c>
      <c r="M330" s="258">
        <v>6260</v>
      </c>
      <c r="N330" s="258">
        <f t="shared" ref="N330:N335" si="277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6"/>
        <v>550</v>
      </c>
      <c r="L331" s="258">
        <v>0</v>
      </c>
      <c r="M331" s="258">
        <v>1845</v>
      </c>
      <c r="N331" s="258">
        <f t="shared" si="277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6"/>
        <v>0</v>
      </c>
      <c r="L332" s="258">
        <v>0</v>
      </c>
      <c r="M332" s="258">
        <v>0</v>
      </c>
      <c r="N332" s="258">
        <f t="shared" si="277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6"/>
        <v>0</v>
      </c>
      <c r="L333" s="258">
        <v>0</v>
      </c>
      <c r="M333" s="258">
        <v>0</v>
      </c>
      <c r="N333" s="258">
        <f t="shared" si="277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6"/>
        <v>50</v>
      </c>
      <c r="L334" s="258">
        <v>0</v>
      </c>
      <c r="M334" s="258">
        <v>0</v>
      </c>
      <c r="N334" s="258">
        <f t="shared" si="277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6"/>
        <v>0</v>
      </c>
      <c r="L335" s="258">
        <v>0</v>
      </c>
      <c r="M335" s="258">
        <v>0</v>
      </c>
      <c r="N335" s="258">
        <f t="shared" si="277"/>
        <v>0</v>
      </c>
      <c r="O335" s="258">
        <f t="shared" ref="O335" si="278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9">J337+J340+J343</f>
        <v>-134.9</v>
      </c>
      <c r="K336" s="276">
        <f>L337+L340+L343</f>
        <v>309.2</v>
      </c>
      <c r="L336" s="276">
        <v>309.2</v>
      </c>
      <c r="M336" s="276">
        <f t="shared" ref="M336" si="280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1">J338+J339</f>
        <v>-140</v>
      </c>
      <c r="K337" s="258">
        <f>L338+L339</f>
        <v>160</v>
      </c>
      <c r="L337" s="258">
        <v>160</v>
      </c>
      <c r="M337" s="258">
        <f t="shared" ref="M337:N337" si="282">M338+M339</f>
        <v>0</v>
      </c>
      <c r="N337" s="258">
        <f t="shared" si="282"/>
        <v>160</v>
      </c>
      <c r="O337" s="258">
        <f t="shared" ref="O337" si="283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4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4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5">J341+J342</f>
        <v>0</v>
      </c>
      <c r="K340" s="258">
        <f>L341+L342</f>
        <v>100</v>
      </c>
      <c r="L340" s="258">
        <v>100</v>
      </c>
      <c r="M340" s="258">
        <f t="shared" ref="M340:N340" si="286">M341+M342</f>
        <v>0</v>
      </c>
      <c r="N340" s="258">
        <f t="shared" si="286"/>
        <v>100</v>
      </c>
      <c r="O340" s="258">
        <f t="shared" ref="O340" si="287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8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8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9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90">M344+M345</f>
        <v>7.8000000000000007</v>
      </c>
      <c r="N343" s="258">
        <f t="shared" si="290"/>
        <v>57</v>
      </c>
      <c r="O343" s="258">
        <f t="shared" si="290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1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1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2">J347</f>
        <v>-200</v>
      </c>
      <c r="K346" s="276">
        <f>L347</f>
        <v>0</v>
      </c>
      <c r="L346" s="276">
        <v>0</v>
      </c>
      <c r="M346" s="276">
        <f t="shared" si="292"/>
        <v>0</v>
      </c>
      <c r="N346" s="276">
        <f t="shared" si="292"/>
        <v>0</v>
      </c>
      <c r="O346" s="276">
        <f t="shared" si="292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2"/>
        <v>-200</v>
      </c>
      <c r="K347" s="276">
        <f>L348</f>
        <v>0</v>
      </c>
      <c r="L347" s="276">
        <v>0</v>
      </c>
      <c r="M347" s="276">
        <f t="shared" si="292"/>
        <v>0</v>
      </c>
      <c r="N347" s="276">
        <f t="shared" si="292"/>
        <v>0</v>
      </c>
      <c r="O347" s="276">
        <f t="shared" si="292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2"/>
        <v>-200</v>
      </c>
      <c r="K348" s="258">
        <f>L349</f>
        <v>0</v>
      </c>
      <c r="L348" s="258">
        <v>0</v>
      </c>
      <c r="M348" s="258">
        <f t="shared" si="292"/>
        <v>0</v>
      </c>
      <c r="N348" s="258">
        <f t="shared" si="292"/>
        <v>0</v>
      </c>
      <c r="O348" s="258">
        <f t="shared" si="292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3">J351+J362+J366</f>
        <v>1968</v>
      </c>
      <c r="K350" s="276">
        <f>L351+L362+L366</f>
        <v>31567</v>
      </c>
      <c r="L350" s="276">
        <v>31567</v>
      </c>
      <c r="M350" s="276">
        <f t="shared" ref="M350:N350" si="294">M351+M362+M366</f>
        <v>9220.5</v>
      </c>
      <c r="N350" s="276">
        <f t="shared" si="294"/>
        <v>40787.5</v>
      </c>
      <c r="O350" s="276">
        <f t="shared" ref="O350" si="295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6">J352</f>
        <v>0</v>
      </c>
      <c r="K351" s="276">
        <f>L352</f>
        <v>0</v>
      </c>
      <c r="L351" s="276">
        <v>0</v>
      </c>
      <c r="M351" s="276">
        <f t="shared" si="296"/>
        <v>0</v>
      </c>
      <c r="N351" s="276">
        <f t="shared" si="296"/>
        <v>0</v>
      </c>
      <c r="O351" s="276">
        <f t="shared" si="296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7">J353</f>
        <v>0</v>
      </c>
      <c r="K352" s="258">
        <f>L353</f>
        <v>0</v>
      </c>
      <c r="L352" s="258">
        <v>0</v>
      </c>
      <c r="M352" s="258">
        <f t="shared" si="297"/>
        <v>0</v>
      </c>
      <c r="N352" s="258">
        <f t="shared" si="297"/>
        <v>0</v>
      </c>
      <c r="O352" s="258">
        <f t="shared" si="297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8">J355</f>
        <v>1</v>
      </c>
      <c r="K354" s="276">
        <f>L355</f>
        <v>2</v>
      </c>
      <c r="L354" s="276">
        <v>2</v>
      </c>
      <c r="M354" s="276">
        <f t="shared" si="298"/>
        <v>1</v>
      </c>
      <c r="N354" s="276">
        <f t="shared" ref="M354:O356" si="299">N355</f>
        <v>3</v>
      </c>
      <c r="O354" s="276">
        <f t="shared" si="299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300">J356</f>
        <v>1</v>
      </c>
      <c r="K355" s="258">
        <f>L356</f>
        <v>2</v>
      </c>
      <c r="L355" s="258">
        <v>2</v>
      </c>
      <c r="M355" s="258">
        <f t="shared" si="299"/>
        <v>1</v>
      </c>
      <c r="N355" s="258">
        <f t="shared" si="299"/>
        <v>3</v>
      </c>
      <c r="O355" s="258">
        <f t="shared" si="299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300"/>
        <v>1</v>
      </c>
      <c r="K356" s="258">
        <f>L357</f>
        <v>2</v>
      </c>
      <c r="L356" s="258">
        <v>2</v>
      </c>
      <c r="M356" s="258">
        <f t="shared" si="299"/>
        <v>1</v>
      </c>
      <c r="N356" s="258">
        <f t="shared" si="299"/>
        <v>3</v>
      </c>
      <c r="O356" s="258">
        <f t="shared" si="299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1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2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3">H358+I358</f>
        <v>76</v>
      </c>
      <c r="K358" s="258">
        <f t="shared" si="301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2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3"/>
        <v>76</v>
      </c>
      <c r="K359" s="258">
        <f t="shared" si="301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2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3"/>
        <v>76</v>
      </c>
      <c r="K360" s="258">
        <f t="shared" si="301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2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3"/>
        <v>76</v>
      </c>
      <c r="K361" s="258">
        <f t="shared" si="301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2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4">J363</f>
        <v>0</v>
      </c>
      <c r="K362" s="258">
        <f>L363</f>
        <v>0</v>
      </c>
      <c r="L362" s="258">
        <v>0</v>
      </c>
      <c r="M362" s="258">
        <f t="shared" si="304"/>
        <v>0</v>
      </c>
      <c r="N362" s="258">
        <f t="shared" si="304"/>
        <v>0</v>
      </c>
      <c r="O362" s="258">
        <f t="shared" si="304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4"/>
        <v>0</v>
      </c>
      <c r="K363" s="258">
        <f>L364</f>
        <v>0</v>
      </c>
      <c r="L363" s="258">
        <v>0</v>
      </c>
      <c r="M363" s="258">
        <f t="shared" si="304"/>
        <v>0</v>
      </c>
      <c r="N363" s="258">
        <f t="shared" si="304"/>
        <v>0</v>
      </c>
      <c r="O363" s="258">
        <f t="shared" si="304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5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6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7">M368+M369+M370</f>
        <v>38.5</v>
      </c>
      <c r="N367" s="258">
        <f t="shared" si="307"/>
        <v>31605.5</v>
      </c>
      <c r="O367" s="258">
        <f t="shared" si="307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8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8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9">H370+I370</f>
        <v>0</v>
      </c>
      <c r="K370" s="258">
        <f t="shared" si="309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10">N372+N375+N377+N379</f>
        <v>9182</v>
      </c>
      <c r="O371" s="276">
        <f t="shared" si="310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1">J373+J374</f>
        <v>0</v>
      </c>
      <c r="K372" s="258">
        <f>L373+L374</f>
        <v>0</v>
      </c>
      <c r="L372" s="258">
        <v>0</v>
      </c>
      <c r="M372" s="258">
        <f t="shared" ref="M372:N372" si="312">M373+M374</f>
        <v>0</v>
      </c>
      <c r="N372" s="258">
        <f t="shared" si="312"/>
        <v>0</v>
      </c>
      <c r="O372" s="258">
        <f t="shared" ref="O372" si="313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4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5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4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6">J376</f>
        <v>0</v>
      </c>
      <c r="K375" s="258">
        <f>L376</f>
        <v>0</v>
      </c>
      <c r="L375" s="258">
        <v>0</v>
      </c>
      <c r="M375" s="258">
        <f t="shared" si="316"/>
        <v>9182</v>
      </c>
      <c r="N375" s="258">
        <f t="shared" si="316"/>
        <v>9182</v>
      </c>
      <c r="O375" s="258">
        <f t="shared" si="316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7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8">J378</f>
        <v>0</v>
      </c>
      <c r="K377" s="258">
        <f>L378</f>
        <v>0</v>
      </c>
      <c r="L377" s="258">
        <v>0</v>
      </c>
      <c r="M377" s="258">
        <f t="shared" si="318"/>
        <v>0</v>
      </c>
      <c r="N377" s="258">
        <f t="shared" si="318"/>
        <v>0</v>
      </c>
      <c r="O377" s="258">
        <f t="shared" si="318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9"/>
        <v>0</v>
      </c>
      <c r="K378" s="258">
        <f t="shared" si="309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9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20">J380</f>
        <v>0</v>
      </c>
      <c r="K379" s="258">
        <f>L380</f>
        <v>0</v>
      </c>
      <c r="L379" s="258">
        <v>0</v>
      </c>
      <c r="M379" s="258">
        <f t="shared" si="320"/>
        <v>0</v>
      </c>
      <c r="N379" s="258">
        <f t="shared" si="320"/>
        <v>0</v>
      </c>
      <c r="O379" s="258">
        <f t="shared" si="320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1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62" t="s">
        <v>308</v>
      </c>
      <c r="B381" s="563"/>
      <c r="C381" s="563"/>
      <c r="D381" s="563"/>
      <c r="E381" s="563"/>
      <c r="F381" s="563"/>
      <c r="G381" s="559">
        <v>6175</v>
      </c>
      <c r="H381" s="559">
        <v>559</v>
      </c>
      <c r="I381" s="559">
        <v>6175</v>
      </c>
      <c r="J381" s="559">
        <f t="shared" ref="J381:O381" si="322">J382</f>
        <v>393</v>
      </c>
      <c r="K381" s="559">
        <f>L382</f>
        <v>6568</v>
      </c>
      <c r="L381" s="559">
        <v>6568</v>
      </c>
      <c r="M381" s="559">
        <v>0</v>
      </c>
      <c r="N381" s="559">
        <f t="shared" si="322"/>
        <v>6568</v>
      </c>
      <c r="O381" s="559">
        <f t="shared" si="322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3">J383+J420</f>
        <v>393</v>
      </c>
      <c r="K382" s="276">
        <f>L383+L420</f>
        <v>6568</v>
      </c>
      <c r="L382" s="276">
        <v>6568</v>
      </c>
      <c r="M382" s="276">
        <f t="shared" ref="M382:N382" si="324">M383+M420</f>
        <v>0</v>
      </c>
      <c r="N382" s="276">
        <f t="shared" si="324"/>
        <v>6568</v>
      </c>
      <c r="O382" s="276">
        <f t="shared" ref="O382" si="325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6">J406+J410</f>
        <v>133</v>
      </c>
      <c r="K383" s="276">
        <f>L406+L410</f>
        <v>4504</v>
      </c>
      <c r="L383" s="276">
        <v>4504</v>
      </c>
      <c r="M383" s="276">
        <f t="shared" ref="M383:N383" si="327">M406+M410</f>
        <v>0</v>
      </c>
      <c r="N383" s="276">
        <f t="shared" si="327"/>
        <v>4504</v>
      </c>
      <c r="O383" s="276">
        <f t="shared" ref="O383" si="328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9">J385</f>
        <v>#REF!</v>
      </c>
      <c r="K384" s="258">
        <f>L385</f>
        <v>-66578.799999999988</v>
      </c>
      <c r="L384" s="258">
        <v>-66578.799999999988</v>
      </c>
      <c r="M384" s="258">
        <f t="shared" si="329"/>
        <v>-92035.4</v>
      </c>
      <c r="N384" s="258" t="e">
        <f t="shared" si="329"/>
        <v>#REF!</v>
      </c>
      <c r="O384" s="258">
        <f t="shared" si="329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30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1">M386+M387+M388+M390+M393</f>
        <v>-92035.4</v>
      </c>
      <c r="N385" s="258" t="e">
        <f t="shared" si="331"/>
        <v>#REF!</v>
      </c>
      <c r="O385" s="258">
        <f t="shared" ref="O385" si="332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3">G386+I386</f>
        <v>-27010.199999999997</v>
      </c>
      <c r="L386" s="258">
        <v>-43730.799999999996</v>
      </c>
      <c r="M386" s="258">
        <f t="shared" ref="M386:M393" si="334">I386+L386</f>
        <v>-60451.399999999994</v>
      </c>
      <c r="N386" s="258" t="e">
        <f t="shared" ref="N386:N393" si="335">J386+L386</f>
        <v>#REF!</v>
      </c>
      <c r="O386" s="258">
        <f t="shared" ref="O386:O393" si="336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3"/>
        <v>-3192</v>
      </c>
      <c r="L387" s="258">
        <v>-5168</v>
      </c>
      <c r="M387" s="258">
        <f t="shared" si="334"/>
        <v>-7144</v>
      </c>
      <c r="N387" s="258" t="e">
        <f t="shared" si="335"/>
        <v>#REF!</v>
      </c>
      <c r="O387" s="258">
        <f t="shared" si="336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3"/>
        <v>-1113</v>
      </c>
      <c r="L388" s="258">
        <v>-1802</v>
      </c>
      <c r="M388" s="258">
        <f t="shared" si="334"/>
        <v>-2491</v>
      </c>
      <c r="N388" s="258" t="e">
        <f t="shared" si="335"/>
        <v>#REF!</v>
      </c>
      <c r="O388" s="258">
        <f t="shared" si="336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3"/>
        <v>#REF!</v>
      </c>
      <c r="L389" s="258" t="e">
        <v>#REF!</v>
      </c>
      <c r="M389" s="258" t="e">
        <f t="shared" si="334"/>
        <v>#REF!</v>
      </c>
      <c r="N389" s="258" t="e">
        <f t="shared" si="335"/>
        <v>#REF!</v>
      </c>
      <c r="O389" s="258" t="e">
        <f t="shared" si="336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3"/>
        <v>-9450</v>
      </c>
      <c r="L390" s="258">
        <v>-15300</v>
      </c>
      <c r="M390" s="258">
        <f t="shared" si="334"/>
        <v>-21150</v>
      </c>
      <c r="N390" s="258" t="e">
        <f t="shared" si="335"/>
        <v>#REF!</v>
      </c>
      <c r="O390" s="258">
        <f t="shared" si="336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3"/>
        <v>#REF!</v>
      </c>
      <c r="L391" s="258" t="e">
        <v>#REF!</v>
      </c>
      <c r="M391" s="258" t="e">
        <f t="shared" si="334"/>
        <v>#REF!</v>
      </c>
      <c r="N391" s="258" t="e">
        <f t="shared" si="335"/>
        <v>#REF!</v>
      </c>
      <c r="O391" s="258" t="e">
        <f t="shared" si="336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3"/>
        <v>#REF!</v>
      </c>
      <c r="L392" s="258" t="e">
        <v>#REF!</v>
      </c>
      <c r="M392" s="258" t="e">
        <f t="shared" si="334"/>
        <v>#REF!</v>
      </c>
      <c r="N392" s="258" t="e">
        <f t="shared" si="335"/>
        <v>#REF!</v>
      </c>
      <c r="O392" s="258" t="e">
        <f t="shared" si="336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3"/>
        <v>-357</v>
      </c>
      <c r="L393" s="258">
        <v>-578</v>
      </c>
      <c r="M393" s="258">
        <f t="shared" si="334"/>
        <v>-799</v>
      </c>
      <c r="N393" s="258" t="e">
        <f t="shared" si="335"/>
        <v>#REF!</v>
      </c>
      <c r="O393" s="258">
        <f t="shared" si="336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7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8">J396</f>
        <v>#REF!</v>
      </c>
      <c r="K395" s="258">
        <f>L396</f>
        <v>-44934.399999999994</v>
      </c>
      <c r="L395" s="258">
        <v>-44934.399999999994</v>
      </c>
      <c r="M395" s="258">
        <f t="shared" si="338"/>
        <v>-62115.199999999997</v>
      </c>
      <c r="N395" s="258" t="e">
        <f t="shared" si="338"/>
        <v>#REF!</v>
      </c>
      <c r="O395" s="258">
        <f t="shared" si="338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9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40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1">M398+M400</f>
        <v>#REF!</v>
      </c>
      <c r="N397" s="258" t="e">
        <f t="shared" si="341"/>
        <v>#REF!</v>
      </c>
      <c r="O397" s="258" t="e">
        <f t="shared" ref="O397" si="342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3">J399</f>
        <v>#REF!</v>
      </c>
      <c r="K398" s="258" t="e">
        <f>L399</f>
        <v>#REF!</v>
      </c>
      <c r="L398" s="258" t="e">
        <v>#REF!</v>
      </c>
      <c r="M398" s="258" t="e">
        <f t="shared" si="343"/>
        <v>#REF!</v>
      </c>
      <c r="N398" s="258" t="e">
        <f t="shared" si="343"/>
        <v>#REF!</v>
      </c>
      <c r="O398" s="258" t="e">
        <f t="shared" si="343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4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5">M401+M402+M403+M404+M405</f>
        <v>#REF!</v>
      </c>
      <c r="N400" s="258" t="e">
        <f t="shared" si="345"/>
        <v>#REF!</v>
      </c>
      <c r="O400" s="258" t="e">
        <f t="shared" ref="O400" si="346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7">J407</f>
        <v>56</v>
      </c>
      <c r="K406" s="263">
        <f>L407</f>
        <v>1990</v>
      </c>
      <c r="L406" s="263">
        <v>1990</v>
      </c>
      <c r="M406" s="263">
        <f t="shared" si="347"/>
        <v>0</v>
      </c>
      <c r="N406" s="263">
        <f t="shared" si="347"/>
        <v>1990</v>
      </c>
      <c r="O406" s="263">
        <f t="shared" si="347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8">J408+J409</f>
        <v>56</v>
      </c>
      <c r="K407" s="258">
        <f>L408+L409</f>
        <v>1990</v>
      </c>
      <c r="L407" s="258">
        <v>1990</v>
      </c>
      <c r="M407" s="258">
        <f t="shared" ref="M407:N407" si="349">M408+M409</f>
        <v>0</v>
      </c>
      <c r="N407" s="258">
        <f t="shared" si="349"/>
        <v>1990</v>
      </c>
      <c r="O407" s="258">
        <f t="shared" ref="O407" si="350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1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1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2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3">M411+M412+M413+M414+M415+M416+M417+M418</f>
        <v>0</v>
      </c>
      <c r="N410" s="263">
        <f t="shared" si="353"/>
        <v>2514</v>
      </c>
      <c r="O410" s="263">
        <f t="shared" ref="O410" si="354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5">I411+J411</f>
        <v>1378</v>
      </c>
      <c r="L411" s="258">
        <v>1378</v>
      </c>
      <c r="M411" s="258">
        <v>0</v>
      </c>
      <c r="N411" s="258">
        <f t="shared" ref="N411:N419" si="356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6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5"/>
        <v>432</v>
      </c>
      <c r="L413" s="258">
        <v>432</v>
      </c>
      <c r="M413" s="258">
        <v>0</v>
      </c>
      <c r="N413" s="258">
        <f t="shared" si="356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5"/>
        <v>417</v>
      </c>
      <c r="L414" s="258">
        <v>417</v>
      </c>
      <c r="M414" s="258">
        <v>0</v>
      </c>
      <c r="N414" s="258">
        <f t="shared" si="356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5"/>
        <v>0</v>
      </c>
      <c r="L415" s="258">
        <v>0</v>
      </c>
      <c r="M415" s="258">
        <v>0</v>
      </c>
      <c r="N415" s="258">
        <f t="shared" si="356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5"/>
        <v>257</v>
      </c>
      <c r="L416" s="258">
        <v>257</v>
      </c>
      <c r="M416" s="258">
        <v>0</v>
      </c>
      <c r="N416" s="258">
        <f t="shared" si="356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5"/>
        <v>0</v>
      </c>
      <c r="L417" s="258">
        <v>0</v>
      </c>
      <c r="M417" s="258">
        <v>0</v>
      </c>
      <c r="N417" s="258">
        <f t="shared" si="356"/>
        <v>0</v>
      </c>
      <c r="O417" s="258">
        <f t="shared" ref="O417:O419" si="357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8">H418+I418</f>
        <v>0</v>
      </c>
      <c r="K418" s="258">
        <f t="shared" si="355"/>
        <v>0</v>
      </c>
      <c r="L418" s="258">
        <v>0</v>
      </c>
      <c r="M418" s="258">
        <f>L418+L418</f>
        <v>0</v>
      </c>
      <c r="N418" s="258">
        <f t="shared" si="356"/>
        <v>0</v>
      </c>
      <c r="O418" s="258">
        <f t="shared" si="357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8"/>
        <v>0</v>
      </c>
      <c r="K419" s="258">
        <f t="shared" si="355"/>
        <v>0</v>
      </c>
      <c r="L419" s="258">
        <v>0</v>
      </c>
      <c r="M419" s="258">
        <f>L419+L419</f>
        <v>0</v>
      </c>
      <c r="N419" s="258">
        <f t="shared" si="356"/>
        <v>0</v>
      </c>
      <c r="O419" s="258">
        <f t="shared" si="357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9">J427</f>
        <v>260</v>
      </c>
      <c r="K420" s="276">
        <f>L427</f>
        <v>2064</v>
      </c>
      <c r="L420" s="276">
        <v>2064</v>
      </c>
      <c r="M420" s="276">
        <f t="shared" ref="M420:N420" si="360">M427</f>
        <v>0</v>
      </c>
      <c r="N420" s="276">
        <f t="shared" si="360"/>
        <v>2064</v>
      </c>
      <c r="O420" s="276">
        <f t="shared" ref="O420" si="361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2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3">M422+M423+M424+M425+M426</f>
        <v>#REF!</v>
      </c>
      <c r="N421" s="258" t="e">
        <f t="shared" si="363"/>
        <v>#REF!</v>
      </c>
      <c r="O421" s="258" t="e">
        <f t="shared" ref="O421" si="364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5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6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7">M428+M429+M430+M431+M432</f>
        <v>0</v>
      </c>
      <c r="N427" s="263">
        <f t="shared" si="367"/>
        <v>2064</v>
      </c>
      <c r="O427" s="263">
        <f t="shared" ref="O427" si="368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9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9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9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9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9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65" t="s">
        <v>311</v>
      </c>
      <c r="B433" s="563"/>
      <c r="C433" s="563"/>
      <c r="D433" s="563"/>
      <c r="E433" s="563"/>
      <c r="F433" s="563"/>
      <c r="G433" s="559" t="e">
        <v>#REF!</v>
      </c>
      <c r="H433" s="559">
        <v>-5436.3199999999943</v>
      </c>
      <c r="I433" s="559">
        <v>175522.739</v>
      </c>
      <c r="J433" s="559">
        <f>J434+J568+J620+J683+J735+J740+J758</f>
        <v>-3701.7800000000007</v>
      </c>
      <c r="K433" s="559">
        <f>L434+L568+L620+L683+L735+L740+L758</f>
        <v>102343.739244</v>
      </c>
      <c r="L433" s="559">
        <v>102343.739244</v>
      </c>
      <c r="M433" s="559">
        <f>M434+M568+M620+M683+M735+M740+M758</f>
        <v>11785.760000000064</v>
      </c>
      <c r="N433" s="559">
        <f>N434+N568+N620+N683+N735+N740+N758</f>
        <v>114129.49924400006</v>
      </c>
      <c r="O433" s="559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70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1">M435+M446+M510+M515+M504</f>
        <v>3767.6200000000649</v>
      </c>
      <c r="N434" s="262">
        <f>N435+N446+N510+N515+N504</f>
        <v>45204.120000000068</v>
      </c>
      <c r="O434" s="262">
        <f t="shared" ref="O434" si="372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3">N441</f>
        <v>2083</v>
      </c>
      <c r="O435" s="276">
        <f t="shared" si="373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4">J437</f>
        <v>#REF!</v>
      </c>
      <c r="K436" s="258">
        <f>L437</f>
        <v>-69101.600000000006</v>
      </c>
      <c r="L436" s="258">
        <v>-69101.600000000006</v>
      </c>
      <c r="M436" s="258">
        <f t="shared" si="374"/>
        <v>-95522.8</v>
      </c>
      <c r="N436" s="258" t="e">
        <f t="shared" ref="M436:O437" si="375">N437</f>
        <v>#REF!</v>
      </c>
      <c r="O436" s="258">
        <f t="shared" si="375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4"/>
        <v>#REF!</v>
      </c>
      <c r="K437" s="258">
        <f>L438</f>
        <v>-69101.600000000006</v>
      </c>
      <c r="L437" s="258">
        <v>-69101.600000000006</v>
      </c>
      <c r="M437" s="258">
        <f t="shared" si="375"/>
        <v>-95522.8</v>
      </c>
      <c r="N437" s="258" t="e">
        <f t="shared" si="375"/>
        <v>#REF!</v>
      </c>
      <c r="O437" s="258">
        <f t="shared" si="375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6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7">J440</f>
        <v>#REF!</v>
      </c>
      <c r="K439" s="258" t="e">
        <f>L440</f>
        <v>#REF!</v>
      </c>
      <c r="L439" s="258" t="e">
        <v>#REF!</v>
      </c>
      <c r="M439" s="258" t="e">
        <f t="shared" si="377"/>
        <v>#REF!</v>
      </c>
      <c r="N439" s="258" t="e">
        <f t="shared" si="377"/>
        <v>#REF!</v>
      </c>
      <c r="O439" s="258" t="e">
        <f t="shared" si="377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8">N442+N443+N444+N445</f>
        <v>2083</v>
      </c>
      <c r="O441" s="258">
        <f t="shared" si="378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9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9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9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80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9"/>
        <v>0</v>
      </c>
      <c r="L445" s="258">
        <v>0</v>
      </c>
      <c r="M445" s="258">
        <v>0</v>
      </c>
      <c r="N445" s="258">
        <f>L445+M445</f>
        <v>0</v>
      </c>
      <c r="O445" s="258">
        <f t="shared" si="380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1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2">M481+M493+M496+M498</f>
        <v>210.20000000000002</v>
      </c>
      <c r="N446" s="276">
        <f t="shared" si="382"/>
        <v>17611.7</v>
      </c>
      <c r="O446" s="276">
        <f t="shared" ref="O446" si="383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4">J448</f>
        <v>#REF!</v>
      </c>
      <c r="K447" s="258">
        <f>L448</f>
        <v>-513855.26</v>
      </c>
      <c r="L447" s="258">
        <v>-513855.26</v>
      </c>
      <c r="M447" s="258">
        <f t="shared" si="384"/>
        <v>-710329.33</v>
      </c>
      <c r="N447" s="258" t="e">
        <f t="shared" si="384"/>
        <v>#REF!</v>
      </c>
      <c r="O447" s="258">
        <f t="shared" si="384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5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6">M455+M449+M450+M451+M452+M454+M456+M457+M453</f>
        <v>-710329.33</v>
      </c>
      <c r="N448" s="258" t="e">
        <f t="shared" si="386"/>
        <v>#REF!</v>
      </c>
      <c r="O448" s="258">
        <f t="shared" ref="O448" si="387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8">G449+I449</f>
        <v>-206978.1</v>
      </c>
      <c r="L449" s="258">
        <v>-335107.40000000002</v>
      </c>
      <c r="M449" s="258">
        <f t="shared" ref="M449:M457" si="389">I449+L449</f>
        <v>-463236.7</v>
      </c>
      <c r="N449" s="258" t="e">
        <f t="shared" ref="N449:N457" si="390">J449+L449</f>
        <v>#REF!</v>
      </c>
      <c r="O449" s="258">
        <f t="shared" ref="O449:O457" si="391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8"/>
        <v>-10080</v>
      </c>
      <c r="L450" s="258">
        <v>-16320</v>
      </c>
      <c r="M450" s="258">
        <f t="shared" si="389"/>
        <v>-22560</v>
      </c>
      <c r="N450" s="258" t="e">
        <f t="shared" si="390"/>
        <v>#REF!</v>
      </c>
      <c r="O450" s="258">
        <f t="shared" si="391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8"/>
        <v>0</v>
      </c>
      <c r="L451" s="258">
        <v>0</v>
      </c>
      <c r="M451" s="258">
        <f t="shared" si="389"/>
        <v>0</v>
      </c>
      <c r="N451" s="258" t="e">
        <f t="shared" si="390"/>
        <v>#REF!</v>
      </c>
      <c r="O451" s="258">
        <f t="shared" si="391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8"/>
        <v>0</v>
      </c>
      <c r="L452" s="258">
        <v>0</v>
      </c>
      <c r="M452" s="258">
        <f t="shared" si="389"/>
        <v>0</v>
      </c>
      <c r="N452" s="258" t="e">
        <f t="shared" si="390"/>
        <v>#REF!</v>
      </c>
      <c r="O452" s="258">
        <f t="shared" si="391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8"/>
        <v>-10500</v>
      </c>
      <c r="L453" s="258">
        <v>-17000</v>
      </c>
      <c r="M453" s="258">
        <f t="shared" si="389"/>
        <v>-23500</v>
      </c>
      <c r="N453" s="258" t="e">
        <f t="shared" si="390"/>
        <v>#REF!</v>
      </c>
      <c r="O453" s="258">
        <f t="shared" si="391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8"/>
        <v>-84573.089999999982</v>
      </c>
      <c r="L454" s="258">
        <v>-136927.85999999999</v>
      </c>
      <c r="M454" s="258">
        <f t="shared" si="389"/>
        <v>-189282.62999999998</v>
      </c>
      <c r="N454" s="258" t="e">
        <f t="shared" si="390"/>
        <v>#REF!</v>
      </c>
      <c r="O454" s="258">
        <f t="shared" si="391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8"/>
        <v>0</v>
      </c>
      <c r="L455" s="258">
        <v>0</v>
      </c>
      <c r="M455" s="258">
        <f t="shared" si="389"/>
        <v>0</v>
      </c>
      <c r="N455" s="258" t="e">
        <f t="shared" si="390"/>
        <v>#REF!</v>
      </c>
      <c r="O455" s="258">
        <f t="shared" si="391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8"/>
        <v>-4410</v>
      </c>
      <c r="L456" s="258">
        <v>-7140</v>
      </c>
      <c r="M456" s="258">
        <f t="shared" si="389"/>
        <v>-9870</v>
      </c>
      <c r="N456" s="258" t="e">
        <f t="shared" si="390"/>
        <v>#REF!</v>
      </c>
      <c r="O456" s="258">
        <f t="shared" si="391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8"/>
        <v>-840</v>
      </c>
      <c r="L457" s="258">
        <v>-1360</v>
      </c>
      <c r="M457" s="258">
        <f t="shared" si="389"/>
        <v>-1880</v>
      </c>
      <c r="N457" s="258" t="e">
        <f t="shared" si="390"/>
        <v>#REF!</v>
      </c>
      <c r="O457" s="258">
        <f t="shared" si="391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2">J459</f>
        <v>#REF!</v>
      </c>
      <c r="K458" s="258" t="e">
        <f>L459</f>
        <v>#REF!</v>
      </c>
      <c r="L458" s="258" t="e">
        <v>#REF!</v>
      </c>
      <c r="M458" s="258" t="e">
        <f t="shared" si="392"/>
        <v>#REF!</v>
      </c>
      <c r="N458" s="258" t="e">
        <f t="shared" si="392"/>
        <v>#REF!</v>
      </c>
      <c r="O458" s="258" t="e">
        <f t="shared" si="392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3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3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3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3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4">J465</f>
        <v>#REF!</v>
      </c>
      <c r="K464" s="258" t="e">
        <f>L465</f>
        <v>#REF!</v>
      </c>
      <c r="L464" s="258" t="e">
        <v>#REF!</v>
      </c>
      <c r="M464" s="258" t="e">
        <f t="shared" si="394"/>
        <v>#REF!</v>
      </c>
      <c r="N464" s="258" t="e">
        <f t="shared" si="394"/>
        <v>#REF!</v>
      </c>
      <c r="O464" s="258" t="e">
        <f t="shared" si="394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5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6">M466+M467+M468</f>
        <v>#REF!</v>
      </c>
      <c r="N465" s="258" t="e">
        <f t="shared" si="396"/>
        <v>#REF!</v>
      </c>
      <c r="O465" s="258" t="e">
        <f t="shared" ref="O465" si="397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8">J470+J471+J472</f>
        <v>#REF!</v>
      </c>
      <c r="K469" s="258">
        <f>L470+L471+L472</f>
        <v>0</v>
      </c>
      <c r="L469" s="258">
        <v>0</v>
      </c>
      <c r="M469" s="258">
        <f t="shared" ref="M469:N469" si="399">M470+M471+M472</f>
        <v>0</v>
      </c>
      <c r="N469" s="258" t="e">
        <f t="shared" si="399"/>
        <v>#REF!</v>
      </c>
      <c r="O469" s="258">
        <f t="shared" ref="O469" si="400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1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1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1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2">J474</f>
        <v>#REF!</v>
      </c>
      <c r="K473" s="258" t="e">
        <f>L474</f>
        <v>#REF!</v>
      </c>
      <c r="L473" s="258" t="e">
        <v>#REF!</v>
      </c>
      <c r="M473" s="258" t="e">
        <f t="shared" si="402"/>
        <v>#REF!</v>
      </c>
      <c r="N473" s="258" t="e">
        <f t="shared" si="402"/>
        <v>#REF!</v>
      </c>
      <c r="O473" s="258" t="e">
        <f t="shared" si="402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3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4">M475+M476+M477+M478+M479+M480</f>
        <v>#REF!</v>
      </c>
      <c r="N474" s="258" t="e">
        <f t="shared" si="404"/>
        <v>#REF!</v>
      </c>
      <c r="O474" s="258" t="e">
        <f t="shared" ref="O474" si="405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6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7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8">I482+J482</f>
        <v>10430</v>
      </c>
      <c r="L482" s="258">
        <v>10430</v>
      </c>
      <c r="M482" s="258">
        <v>0</v>
      </c>
      <c r="N482" s="258">
        <f t="shared" ref="N482:N492" si="409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8"/>
        <v>100</v>
      </c>
      <c r="L483" s="258">
        <v>0</v>
      </c>
      <c r="M483" s="258">
        <v>0</v>
      </c>
      <c r="N483" s="258">
        <f t="shared" si="409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8"/>
        <v>3150</v>
      </c>
      <c r="L484" s="258">
        <v>3150</v>
      </c>
      <c r="M484" s="258">
        <v>0</v>
      </c>
      <c r="N484" s="258">
        <f t="shared" si="409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8"/>
        <v>0</v>
      </c>
      <c r="L485" s="258">
        <v>0</v>
      </c>
      <c r="M485" s="258">
        <v>0</v>
      </c>
      <c r="N485" s="258">
        <f t="shared" si="409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8"/>
        <v>0</v>
      </c>
      <c r="L486" s="258">
        <v>0</v>
      </c>
      <c r="M486" s="258">
        <v>0</v>
      </c>
      <c r="N486" s="258">
        <f t="shared" si="409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8"/>
        <v>0</v>
      </c>
      <c r="L487" s="258">
        <v>0</v>
      </c>
      <c r="M487" s="258">
        <v>0</v>
      </c>
      <c r="N487" s="258">
        <f t="shared" si="409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8"/>
        <v>740</v>
      </c>
      <c r="L488" s="258">
        <v>740</v>
      </c>
      <c r="M488" s="258">
        <v>0</v>
      </c>
      <c r="N488" s="258">
        <f t="shared" si="409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8"/>
        <v>400</v>
      </c>
      <c r="L489" s="258">
        <v>400</v>
      </c>
      <c r="M489" s="258">
        <v>0</v>
      </c>
      <c r="N489" s="258">
        <f t="shared" si="409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8"/>
        <v>200</v>
      </c>
      <c r="L490" s="258">
        <v>200</v>
      </c>
      <c r="M490" s="258">
        <v>0</v>
      </c>
      <c r="N490" s="258">
        <f t="shared" si="409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8"/>
        <v>0</v>
      </c>
      <c r="L491" s="258">
        <v>0</v>
      </c>
      <c r="M491" s="258">
        <v>0</v>
      </c>
      <c r="N491" s="258">
        <f t="shared" si="409"/>
        <v>0</v>
      </c>
      <c r="O491" s="258">
        <f t="shared" ref="O491" si="410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8"/>
        <v>0</v>
      </c>
      <c r="L492" s="258">
        <v>0</v>
      </c>
      <c r="M492" s="258">
        <v>0</v>
      </c>
      <c r="N492" s="258">
        <f t="shared" si="409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1">J494+J495</f>
        <v>-878</v>
      </c>
      <c r="K493" s="258">
        <f>L494+L495</f>
        <v>0</v>
      </c>
      <c r="L493" s="258">
        <v>0</v>
      </c>
      <c r="M493" s="258">
        <f t="shared" ref="M493:N493" si="412">M494+M495</f>
        <v>0</v>
      </c>
      <c r="N493" s="258">
        <f t="shared" si="412"/>
        <v>0</v>
      </c>
      <c r="O493" s="258">
        <f t="shared" ref="O493" si="413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4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4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5">J497</f>
        <v>2.2999999999999998</v>
      </c>
      <c r="K496" s="258">
        <f>L497</f>
        <v>61.8</v>
      </c>
      <c r="L496" s="258">
        <v>61.8</v>
      </c>
      <c r="M496" s="258">
        <f t="shared" si="415"/>
        <v>2.5</v>
      </c>
      <c r="N496" s="258">
        <f t="shared" si="415"/>
        <v>64.3</v>
      </c>
      <c r="O496" s="258">
        <f t="shared" si="415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6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7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8">M499+M500+M501+M502+M503</f>
        <v>207.70000000000002</v>
      </c>
      <c r="N498" s="276">
        <f t="shared" si="418"/>
        <v>2627.4</v>
      </c>
      <c r="O498" s="276">
        <f t="shared" ref="O498" si="419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20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20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20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20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20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1">J505</f>
        <v>0.1</v>
      </c>
      <c r="K504" s="276">
        <f>L505</f>
        <v>2.7</v>
      </c>
      <c r="L504" s="276">
        <v>2.7</v>
      </c>
      <c r="M504" s="276">
        <f t="shared" si="421"/>
        <v>-1.3</v>
      </c>
      <c r="N504" s="276">
        <f>N505</f>
        <v>1.4000000000000001</v>
      </c>
      <c r="O504" s="276">
        <f t="shared" ref="M504:O505" si="422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1"/>
        <v>0.1</v>
      </c>
      <c r="K505" s="258">
        <f>L506</f>
        <v>2.7</v>
      </c>
      <c r="L505" s="258">
        <v>2.7</v>
      </c>
      <c r="M505" s="258">
        <f t="shared" si="422"/>
        <v>-1.3</v>
      </c>
      <c r="N505" s="258">
        <f t="shared" si="422"/>
        <v>1.4000000000000001</v>
      </c>
      <c r="O505" s="258">
        <f t="shared" si="422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3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4">H507+I507</f>
        <v>76</v>
      </c>
      <c r="K507" s="258">
        <f t="shared" si="423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5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4"/>
        <v>76</v>
      </c>
      <c r="K508" s="258">
        <f t="shared" si="423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5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6">H509+I509</f>
        <v>76</v>
      </c>
      <c r="K509" s="258">
        <f t="shared" si="423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5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7">J513+J511</f>
        <v>0</v>
      </c>
      <c r="K510" s="276">
        <f>L513+L511</f>
        <v>2650</v>
      </c>
      <c r="L510" s="276">
        <v>2650</v>
      </c>
      <c r="M510" s="276">
        <f t="shared" ref="M510:N510" si="428">M513+M511</f>
        <v>0</v>
      </c>
      <c r="N510" s="276">
        <f t="shared" si="428"/>
        <v>2650</v>
      </c>
      <c r="O510" s="276">
        <f t="shared" ref="O510" si="429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30">J512</f>
        <v>0</v>
      </c>
      <c r="K511" s="258">
        <f>L512</f>
        <v>650</v>
      </c>
      <c r="L511" s="258">
        <v>650</v>
      </c>
      <c r="M511" s="258">
        <f t="shared" si="430"/>
        <v>0</v>
      </c>
      <c r="N511" s="258">
        <f t="shared" si="430"/>
        <v>650</v>
      </c>
      <c r="O511" s="258">
        <f t="shared" si="430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1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2">J514</f>
        <v>0</v>
      </c>
      <c r="K513" s="258">
        <f>L514</f>
        <v>2000</v>
      </c>
      <c r="L513" s="258">
        <v>2000</v>
      </c>
      <c r="M513" s="258">
        <f t="shared" si="432"/>
        <v>0</v>
      </c>
      <c r="N513" s="258">
        <f t="shared" si="432"/>
        <v>2000</v>
      </c>
      <c r="O513" s="258">
        <f t="shared" si="432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3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4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5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6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7">J517+J518</f>
        <v>20</v>
      </c>
      <c r="K516" s="258">
        <f>L517+L518</f>
        <v>20</v>
      </c>
      <c r="L516" s="258">
        <v>20</v>
      </c>
      <c r="M516" s="258">
        <f t="shared" ref="M516:N516" si="438">M517+M518</f>
        <v>0</v>
      </c>
      <c r="N516" s="258">
        <f t="shared" si="438"/>
        <v>20</v>
      </c>
      <c r="O516" s="258">
        <f t="shared" ref="O516" si="439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40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1">M520+M521+M522+M523+M524</f>
        <v>16.899999999999999</v>
      </c>
      <c r="N519" s="258">
        <f t="shared" si="441"/>
        <v>1004.8</v>
      </c>
      <c r="O519" s="258">
        <f t="shared" ref="O519" si="442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3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3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3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3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4">J526+J527</f>
        <v>21</v>
      </c>
      <c r="K525" s="258">
        <f>L526+L527</f>
        <v>63.8</v>
      </c>
      <c r="L525" s="258">
        <v>63.8</v>
      </c>
      <c r="M525" s="258">
        <f t="shared" ref="M525:O525" si="445">M526+M527</f>
        <v>26.6</v>
      </c>
      <c r="N525" s="258">
        <f t="shared" si="445"/>
        <v>90.4</v>
      </c>
      <c r="O525" s="258">
        <f t="shared" si="445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6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7">M530+M529</f>
        <v>53.4</v>
      </c>
      <c r="N528" s="258">
        <f t="shared" si="447"/>
        <v>334</v>
      </c>
      <c r="O528" s="258">
        <f t="shared" ref="O528" si="448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9">J532</f>
        <v>0</v>
      </c>
      <c r="K531" s="258">
        <f>L532</f>
        <v>0</v>
      </c>
      <c r="L531" s="258">
        <v>0</v>
      </c>
      <c r="M531" s="258">
        <f t="shared" si="449"/>
        <v>0</v>
      </c>
      <c r="N531" s="258">
        <f t="shared" si="449"/>
        <v>0</v>
      </c>
      <c r="O531" s="258">
        <f t="shared" si="449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50">J534</f>
        <v>0</v>
      </c>
      <c r="K533" s="258">
        <f>L534</f>
        <v>10</v>
      </c>
      <c r="L533" s="258">
        <v>10</v>
      </c>
      <c r="M533" s="258">
        <f t="shared" si="450"/>
        <v>0</v>
      </c>
      <c r="N533" s="258">
        <f t="shared" si="450"/>
        <v>10</v>
      </c>
      <c r="O533" s="258">
        <f t="shared" si="450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1">N536+N537</f>
        <v>50</v>
      </c>
      <c r="O535" s="258">
        <f t="shared" si="451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2">J539</f>
        <v>-10</v>
      </c>
      <c r="K538" s="258">
        <f>L539</f>
        <v>0</v>
      </c>
      <c r="L538" s="258">
        <v>0</v>
      </c>
      <c r="M538" s="258">
        <f t="shared" si="452"/>
        <v>0</v>
      </c>
      <c r="N538" s="258">
        <f t="shared" si="452"/>
        <v>0</v>
      </c>
      <c r="O538" s="258">
        <f t="shared" si="452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3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3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4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5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6">M542+M543+M544+M545+M546</f>
        <v>3461.8200000000652</v>
      </c>
      <c r="N541" s="276">
        <f t="shared" si="456"/>
        <v>21348.820000000065</v>
      </c>
      <c r="O541" s="276">
        <f t="shared" ref="O541" si="457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8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8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8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8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9">J548+J559</f>
        <v>0</v>
      </c>
      <c r="K547" s="276">
        <f>L548+L559</f>
        <v>0</v>
      </c>
      <c r="L547" s="276">
        <v>0</v>
      </c>
      <c r="M547" s="276">
        <f t="shared" ref="M547:N547" si="460">M548+M559</f>
        <v>0</v>
      </c>
      <c r="N547" s="276">
        <f t="shared" si="460"/>
        <v>0</v>
      </c>
      <c r="O547" s="276">
        <f t="shared" ref="O547" si="461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2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3">M549+M550+M551+M552+M553+M554+M555+M556+M557+M558</f>
        <v>0</v>
      </c>
      <c r="N548" s="276">
        <f t="shared" si="463"/>
        <v>0</v>
      </c>
      <c r="O548" s="276">
        <f t="shared" ref="O548" si="464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5">I549+J549</f>
        <v>0</v>
      </c>
      <c r="L549" s="258">
        <v>0</v>
      </c>
      <c r="M549" s="258">
        <v>0</v>
      </c>
      <c r="N549" s="258">
        <f t="shared" ref="N549:N558" si="466">L549+M549</f>
        <v>0</v>
      </c>
      <c r="O549" s="258">
        <f t="shared" ref="O549:O558" si="467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5"/>
        <v>0</v>
      </c>
      <c r="L550" s="258">
        <v>0</v>
      </c>
      <c r="M550" s="258">
        <v>0</v>
      </c>
      <c r="N550" s="258">
        <f t="shared" si="466"/>
        <v>0</v>
      </c>
      <c r="O550" s="258">
        <f t="shared" si="467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5"/>
        <v>0</v>
      </c>
      <c r="L551" s="258">
        <v>0</v>
      </c>
      <c r="M551" s="258">
        <v>0</v>
      </c>
      <c r="N551" s="258">
        <f t="shared" si="466"/>
        <v>0</v>
      </c>
      <c r="O551" s="258">
        <f t="shared" si="467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5"/>
        <v>0</v>
      </c>
      <c r="L552" s="258">
        <v>0</v>
      </c>
      <c r="M552" s="258">
        <v>0</v>
      </c>
      <c r="N552" s="258">
        <f t="shared" si="466"/>
        <v>0</v>
      </c>
      <c r="O552" s="258">
        <f t="shared" si="467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5"/>
        <v>0</v>
      </c>
      <c r="L553" s="258">
        <v>0</v>
      </c>
      <c r="M553" s="258">
        <v>0</v>
      </c>
      <c r="N553" s="258">
        <f t="shared" si="466"/>
        <v>0</v>
      </c>
      <c r="O553" s="258">
        <f t="shared" si="467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5"/>
        <v>0</v>
      </c>
      <c r="L554" s="258">
        <v>0</v>
      </c>
      <c r="M554" s="258">
        <v>0</v>
      </c>
      <c r="N554" s="258">
        <f t="shared" si="466"/>
        <v>0</v>
      </c>
      <c r="O554" s="258">
        <f t="shared" si="467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5"/>
        <v>0</v>
      </c>
      <c r="L555" s="258">
        <v>0</v>
      </c>
      <c r="M555" s="258">
        <v>0</v>
      </c>
      <c r="N555" s="258">
        <f t="shared" si="466"/>
        <v>0</v>
      </c>
      <c r="O555" s="258">
        <f t="shared" si="467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5"/>
        <v>0</v>
      </c>
      <c r="L556" s="258">
        <v>0</v>
      </c>
      <c r="M556" s="258">
        <v>0</v>
      </c>
      <c r="N556" s="258">
        <f t="shared" si="466"/>
        <v>0</v>
      </c>
      <c r="O556" s="258">
        <f t="shared" si="467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5"/>
        <v>0</v>
      </c>
      <c r="L557" s="258">
        <v>0</v>
      </c>
      <c r="M557" s="258">
        <v>0</v>
      </c>
      <c r="N557" s="258">
        <f t="shared" si="466"/>
        <v>0</v>
      </c>
      <c r="O557" s="258">
        <f t="shared" si="467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8">H558+I558</f>
        <v>0</v>
      </c>
      <c r="K558" s="258">
        <f t="shared" si="465"/>
        <v>0</v>
      </c>
      <c r="L558" s="258">
        <v>0</v>
      </c>
      <c r="M558" s="258">
        <f>L558+L558</f>
        <v>0</v>
      </c>
      <c r="N558" s="258">
        <f t="shared" si="466"/>
        <v>0</v>
      </c>
      <c r="O558" s="258">
        <f t="shared" si="467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9">N560+N561+N562+N563+N565+N564+N566+N567</f>
        <v>0</v>
      </c>
      <c r="O559" s="276">
        <f t="shared" si="469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70">I560+J560</f>
        <v>0</v>
      </c>
      <c r="L560" s="258">
        <v>0</v>
      </c>
      <c r="M560" s="258">
        <v>0</v>
      </c>
      <c r="N560" s="258">
        <f t="shared" ref="N560:N567" si="471">L560+M560</f>
        <v>0</v>
      </c>
      <c r="O560" s="258">
        <f t="shared" ref="O560:O567" si="472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3">H561+I561</f>
        <v>0</v>
      </c>
      <c r="K561" s="258">
        <f t="shared" si="470"/>
        <v>0</v>
      </c>
      <c r="L561" s="258">
        <v>0</v>
      </c>
      <c r="M561" s="258">
        <f>L561+L561</f>
        <v>0</v>
      </c>
      <c r="N561" s="258">
        <f t="shared" si="471"/>
        <v>0</v>
      </c>
      <c r="O561" s="258">
        <f t="shared" si="472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70"/>
        <v>0</v>
      </c>
      <c r="L562" s="258">
        <v>0</v>
      </c>
      <c r="M562" s="258">
        <v>0</v>
      </c>
      <c r="N562" s="258">
        <f t="shared" si="471"/>
        <v>0</v>
      </c>
      <c r="O562" s="258">
        <f t="shared" si="472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70"/>
        <v>0</v>
      </c>
      <c r="L563" s="258">
        <v>0</v>
      </c>
      <c r="M563" s="258">
        <v>0</v>
      </c>
      <c r="N563" s="258">
        <f t="shared" si="471"/>
        <v>0</v>
      </c>
      <c r="O563" s="258">
        <f t="shared" si="472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3"/>
        <v>0</v>
      </c>
      <c r="K564" s="258">
        <f t="shared" si="470"/>
        <v>0</v>
      </c>
      <c r="L564" s="258">
        <v>0</v>
      </c>
      <c r="M564" s="258">
        <f>L564+L564</f>
        <v>0</v>
      </c>
      <c r="N564" s="258">
        <f t="shared" si="471"/>
        <v>0</v>
      </c>
      <c r="O564" s="258">
        <f t="shared" si="472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70"/>
        <v>0</v>
      </c>
      <c r="L565" s="258">
        <v>0</v>
      </c>
      <c r="M565" s="258">
        <v>0</v>
      </c>
      <c r="N565" s="258">
        <f t="shared" si="471"/>
        <v>0</v>
      </c>
      <c r="O565" s="258">
        <f t="shared" si="472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70"/>
        <v>0</v>
      </c>
      <c r="L566" s="258">
        <v>0</v>
      </c>
      <c r="M566" s="258">
        <v>0</v>
      </c>
      <c r="N566" s="258">
        <f t="shared" si="471"/>
        <v>0</v>
      </c>
      <c r="O566" s="258">
        <f t="shared" si="472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70"/>
        <v>0</v>
      </c>
      <c r="L567" s="258">
        <v>0</v>
      </c>
      <c r="M567" s="258">
        <v>0</v>
      </c>
      <c r="N567" s="258">
        <f t="shared" si="471"/>
        <v>0</v>
      </c>
      <c r="O567" s="258">
        <f t="shared" si="472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4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5">J570</f>
        <v>#REF!</v>
      </c>
      <c r="K569" s="258" t="e">
        <f>L570</f>
        <v>#REF!</v>
      </c>
      <c r="L569" s="258" t="e">
        <v>#REF!</v>
      </c>
      <c r="M569" s="258" t="e">
        <f t="shared" si="475"/>
        <v>#REF!</v>
      </c>
      <c r="N569" s="258" t="e">
        <f t="shared" ref="M569:O571" si="476">N570</f>
        <v>#REF!</v>
      </c>
      <c r="O569" s="258" t="e">
        <f t="shared" si="476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7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8">M571+M573</f>
        <v>#REF!</v>
      </c>
      <c r="N570" s="258" t="e">
        <f t="shared" si="478"/>
        <v>#REF!</v>
      </c>
      <c r="O570" s="258" t="e">
        <f t="shared" ref="O570" si="479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5"/>
        <v>#REF!</v>
      </c>
      <c r="K571" s="258" t="e">
        <f>L572</f>
        <v>#REF!</v>
      </c>
      <c r="L571" s="258" t="e">
        <v>#REF!</v>
      </c>
      <c r="M571" s="258" t="e">
        <f t="shared" si="476"/>
        <v>#REF!</v>
      </c>
      <c r="N571" s="258" t="e">
        <f t="shared" si="476"/>
        <v>#REF!</v>
      </c>
      <c r="O571" s="258" t="e">
        <f t="shared" si="476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80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1">J574</f>
        <v>#REF!</v>
      </c>
      <c r="K573" s="258" t="e">
        <f>L574</f>
        <v>#REF!</v>
      </c>
      <c r="L573" s="258" t="e">
        <v>#REF!</v>
      </c>
      <c r="M573" s="258" t="e">
        <f t="shared" si="481"/>
        <v>#REF!</v>
      </c>
      <c r="N573" s="258" t="e">
        <f t="shared" si="481"/>
        <v>#REF!</v>
      </c>
      <c r="O573" s="258" t="e">
        <f t="shared" si="481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2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3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4">M594+M599+M604+M598+M601</f>
        <v>950</v>
      </c>
      <c r="N575" s="276">
        <f t="shared" si="484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5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6">M577+M578+M579</f>
        <v>#REF!</v>
      </c>
      <c r="N576" s="258" t="e">
        <f t="shared" si="486"/>
        <v>#REF!</v>
      </c>
      <c r="O576" s="258" t="e">
        <f t="shared" ref="O576" si="487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8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9">M581+M584+M588+M590+M586</f>
        <v>-5640</v>
      </c>
      <c r="N580" s="258" t="e">
        <f t="shared" si="489"/>
        <v>#REF!</v>
      </c>
      <c r="O580" s="258">
        <f t="shared" ref="O580" si="490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1">J583+J582</f>
        <v>#REF!</v>
      </c>
      <c r="K581" s="258">
        <f>L583+L582</f>
        <v>0</v>
      </c>
      <c r="L581" s="258">
        <v>0</v>
      </c>
      <c r="M581" s="258">
        <f t="shared" ref="M581:N581" si="492">M583+M582</f>
        <v>0</v>
      </c>
      <c r="N581" s="258" t="e">
        <f t="shared" si="492"/>
        <v>#REF!</v>
      </c>
      <c r="O581" s="258">
        <f t="shared" ref="O581" si="493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4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4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5">J585</f>
        <v>#REF!</v>
      </c>
      <c r="K584" s="258">
        <f>L585</f>
        <v>0</v>
      </c>
      <c r="L584" s="258">
        <v>0</v>
      </c>
      <c r="M584" s="258">
        <f t="shared" si="495"/>
        <v>0</v>
      </c>
      <c r="N584" s="258" t="e">
        <f t="shared" si="495"/>
        <v>#REF!</v>
      </c>
      <c r="O584" s="258">
        <f t="shared" si="495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6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7">J587</f>
        <v>#REF!</v>
      </c>
      <c r="K586" s="258">
        <f>L587</f>
        <v>-3400</v>
      </c>
      <c r="L586" s="258">
        <v>-3400</v>
      </c>
      <c r="M586" s="258">
        <f t="shared" si="497"/>
        <v>-4700</v>
      </c>
      <c r="N586" s="258" t="e">
        <f t="shared" si="497"/>
        <v>#REF!</v>
      </c>
      <c r="O586" s="258">
        <f t="shared" si="497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8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9">J590</f>
        <v>#REF!</v>
      </c>
      <c r="K588" s="258">
        <f>L590</f>
        <v>-340</v>
      </c>
      <c r="L588" s="258">
        <v>-340</v>
      </c>
      <c r="M588" s="258">
        <f t="shared" ref="M588:N588" si="500">M590</f>
        <v>-470</v>
      </c>
      <c r="N588" s="258" t="e">
        <f t="shared" si="500"/>
        <v>#REF!</v>
      </c>
      <c r="O588" s="258">
        <f t="shared" ref="O588" si="501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2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3">J591</f>
        <v>#REF!</v>
      </c>
      <c r="K590" s="258">
        <f>L591</f>
        <v>-340</v>
      </c>
      <c r="L590" s="258">
        <v>-340</v>
      </c>
      <c r="M590" s="258">
        <f t="shared" si="503"/>
        <v>-470</v>
      </c>
      <c r="N590" s="258" t="e">
        <f t="shared" si="503"/>
        <v>#REF!</v>
      </c>
      <c r="O590" s="258">
        <f t="shared" si="503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4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5">J593</f>
        <v>#REF!</v>
      </c>
      <c r="K592" s="258" t="e">
        <f>L593</f>
        <v>#REF!</v>
      </c>
      <c r="L592" s="258" t="e">
        <v>#REF!</v>
      </c>
      <c r="M592" s="258" t="e">
        <f t="shared" si="505"/>
        <v>#REF!</v>
      </c>
      <c r="N592" s="258" t="e">
        <f t="shared" si="505"/>
        <v>#REF!</v>
      </c>
      <c r="O592" s="258" t="e">
        <f t="shared" si="505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6">J595+J596+J597</f>
        <v>50</v>
      </c>
      <c r="K594" s="258">
        <f>L595+L596+L597</f>
        <v>70</v>
      </c>
      <c r="L594" s="258">
        <v>70</v>
      </c>
      <c r="M594" s="258">
        <f t="shared" ref="M594:N594" si="507">M595+M596+M597</f>
        <v>0</v>
      </c>
      <c r="N594" s="258">
        <f t="shared" si="507"/>
        <v>70</v>
      </c>
      <c r="O594" s="258">
        <f t="shared" ref="O594" si="508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9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9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9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10">H598+I598</f>
        <v>0</v>
      </c>
      <c r="K598" s="258">
        <f t="shared" si="509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1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2">J600</f>
        <v>0</v>
      </c>
      <c r="K599" s="258">
        <f>L600</f>
        <v>0</v>
      </c>
      <c r="L599" s="258">
        <v>0</v>
      </c>
      <c r="M599" s="258">
        <f t="shared" si="512"/>
        <v>0</v>
      </c>
      <c r="N599" s="258">
        <f t="shared" si="512"/>
        <v>0</v>
      </c>
      <c r="O599" s="258">
        <f t="shared" si="512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3">H600+I600</f>
        <v>0</v>
      </c>
      <c r="K600" s="258">
        <f t="shared" si="513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4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3"/>
        <v>0</v>
      </c>
      <c r="K601" s="258">
        <f t="shared" si="513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4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3"/>
        <v>0</v>
      </c>
      <c r="K602" s="258">
        <f t="shared" si="513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4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3"/>
        <v>0</v>
      </c>
      <c r="K603" s="258">
        <f t="shared" si="513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4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5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6">M605+M606+M607+M608+M609+M610+M611+M612+M613</f>
        <v>950</v>
      </c>
      <c r="N604" s="276">
        <f t="shared" si="516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7">I605+J605</f>
        <v>4183</v>
      </c>
      <c r="L605" s="258">
        <v>4183</v>
      </c>
      <c r="M605" s="258">
        <v>0</v>
      </c>
      <c r="N605" s="258">
        <f t="shared" ref="N605:N612" si="518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7"/>
        <v>1444</v>
      </c>
      <c r="L606" s="258">
        <v>1444</v>
      </c>
      <c r="M606" s="258">
        <v>0</v>
      </c>
      <c r="N606" s="258">
        <f t="shared" si="518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7"/>
        <v>0</v>
      </c>
      <c r="L607" s="258">
        <v>0</v>
      </c>
      <c r="M607" s="258">
        <v>730</v>
      </c>
      <c r="N607" s="258">
        <f t="shared" si="518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7"/>
        <v>0</v>
      </c>
      <c r="L608" s="258">
        <v>0</v>
      </c>
      <c r="M608" s="258">
        <v>220</v>
      </c>
      <c r="N608" s="258">
        <f t="shared" si="518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7"/>
        <v>18</v>
      </c>
      <c r="L609" s="258">
        <v>18</v>
      </c>
      <c r="M609" s="258">
        <v>0</v>
      </c>
      <c r="N609" s="258">
        <f t="shared" si="518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7"/>
        <v>0</v>
      </c>
      <c r="L610" s="258">
        <v>0</v>
      </c>
      <c r="M610" s="258">
        <v>0</v>
      </c>
      <c r="N610" s="258">
        <f t="shared" si="518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7"/>
        <v>296</v>
      </c>
      <c r="L611" s="258">
        <v>296</v>
      </c>
      <c r="M611" s="258">
        <v>0</v>
      </c>
      <c r="N611" s="258">
        <f t="shared" si="518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7"/>
        <v>0</v>
      </c>
      <c r="L612" s="258">
        <v>0</v>
      </c>
      <c r="M612" s="258">
        <v>0</v>
      </c>
      <c r="N612" s="258">
        <f t="shared" si="518"/>
        <v>0</v>
      </c>
      <c r="O612" s="258">
        <f t="shared" ref="O612" si="519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20">J617</f>
        <v>0</v>
      </c>
      <c r="K616" s="276">
        <f>L617</f>
        <v>0</v>
      </c>
      <c r="L616" s="276">
        <v>0</v>
      </c>
      <c r="M616" s="276">
        <f t="shared" si="520"/>
        <v>0</v>
      </c>
      <c r="N616" s="276">
        <f t="shared" si="520"/>
        <v>0</v>
      </c>
      <c r="O616" s="276">
        <f t="shared" si="520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1">J618+J619</f>
        <v>0</v>
      </c>
      <c r="K617" s="258">
        <f>L618+L619</f>
        <v>0</v>
      </c>
      <c r="L617" s="258">
        <v>0</v>
      </c>
      <c r="M617" s="258">
        <f t="shared" ref="M617:N617" si="522">M618+M619</f>
        <v>0</v>
      </c>
      <c r="N617" s="258">
        <f t="shared" si="522"/>
        <v>0</v>
      </c>
      <c r="O617" s="258">
        <f t="shared" ref="O617" si="523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4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5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4"/>
        <v>0</v>
      </c>
      <c r="L619" s="258">
        <v>0</v>
      </c>
      <c r="M619" s="258">
        <v>0</v>
      </c>
      <c r="N619" s="258">
        <f>L619+M619</f>
        <v>0</v>
      </c>
      <c r="O619" s="258">
        <f t="shared" si="525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6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7">M621+M656+M660+M654</f>
        <v>1137.77</v>
      </c>
      <c r="N620" s="276">
        <f t="shared" si="527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8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9">M644+M647+M650+M652</f>
        <v>-89.4</v>
      </c>
      <c r="N621" s="276">
        <f t="shared" si="529"/>
        <v>3229.8</v>
      </c>
      <c r="O621" s="276">
        <f t="shared" ref="O621" si="530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1">J623</f>
        <v>#REF!</v>
      </c>
      <c r="K622" s="258">
        <f>L623</f>
        <v>-44268</v>
      </c>
      <c r="L622" s="258">
        <v>-44268</v>
      </c>
      <c r="M622" s="258">
        <f t="shared" si="531"/>
        <v>-61194</v>
      </c>
      <c r="N622" s="258" t="e">
        <f t="shared" ref="M622:O623" si="532">N623</f>
        <v>#REF!</v>
      </c>
      <c r="O622" s="258">
        <f t="shared" si="532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1"/>
        <v>#REF!</v>
      </c>
      <c r="K623" s="258">
        <f>L624</f>
        <v>-44268</v>
      </c>
      <c r="L623" s="258">
        <v>-44268</v>
      </c>
      <c r="M623" s="258">
        <f t="shared" si="532"/>
        <v>-61194</v>
      </c>
      <c r="N623" s="258" t="e">
        <f t="shared" si="532"/>
        <v>#REF!</v>
      </c>
      <c r="O623" s="258">
        <f t="shared" si="532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3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4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5">M626+M628</f>
        <v>#REF!</v>
      </c>
      <c r="N625" s="258" t="e">
        <f t="shared" si="535"/>
        <v>#REF!</v>
      </c>
      <c r="O625" s="258" t="e">
        <f t="shared" ref="O625" si="536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7">J627</f>
        <v>#REF!</v>
      </c>
      <c r="K626" s="258" t="e">
        <f>L627</f>
        <v>#REF!</v>
      </c>
      <c r="L626" s="258" t="e">
        <v>#REF!</v>
      </c>
      <c r="M626" s="258" t="e">
        <f t="shared" si="537"/>
        <v>#REF!</v>
      </c>
      <c r="N626" s="258" t="e">
        <f t="shared" si="537"/>
        <v>#REF!</v>
      </c>
      <c r="O626" s="258" t="e">
        <f t="shared" si="537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8">J629</f>
        <v>#REF!</v>
      </c>
      <c r="K628" s="258" t="e">
        <f>L629</f>
        <v>#REF!</v>
      </c>
      <c r="L628" s="258" t="e">
        <v>#REF!</v>
      </c>
      <c r="M628" s="258" t="e">
        <f t="shared" si="538"/>
        <v>#REF!</v>
      </c>
      <c r="N628" s="258" t="e">
        <f t="shared" si="538"/>
        <v>#REF!</v>
      </c>
      <c r="O628" s="258" t="e">
        <f t="shared" si="538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9">J631+J633</f>
        <v>#REF!</v>
      </c>
      <c r="K630" s="258" t="e">
        <f>L631+L633</f>
        <v>#REF!</v>
      </c>
      <c r="L630" s="258" t="e">
        <v>#REF!</v>
      </c>
      <c r="M630" s="258" t="e">
        <f t="shared" ref="M630:N630" si="540">M631+M633</f>
        <v>#REF!</v>
      </c>
      <c r="N630" s="258" t="e">
        <f t="shared" si="540"/>
        <v>#REF!</v>
      </c>
      <c r="O630" s="258" t="e">
        <f t="shared" ref="O630" si="541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2">J632</f>
        <v>#REF!</v>
      </c>
      <c r="K631" s="258" t="e">
        <f>L632</f>
        <v>#REF!</v>
      </c>
      <c r="L631" s="258" t="e">
        <v>#REF!</v>
      </c>
      <c r="M631" s="258" t="e">
        <f t="shared" si="542"/>
        <v>#REF!</v>
      </c>
      <c r="N631" s="258" t="e">
        <f t="shared" si="542"/>
        <v>#REF!</v>
      </c>
      <c r="O631" s="258" t="e">
        <f t="shared" si="542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3">J634</f>
        <v>#REF!</v>
      </c>
      <c r="K633" s="258" t="e">
        <f>L634</f>
        <v>#REF!</v>
      </c>
      <c r="L633" s="258" t="e">
        <v>#REF!</v>
      </c>
      <c r="M633" s="258" t="e">
        <f t="shared" si="543"/>
        <v>#REF!</v>
      </c>
      <c r="N633" s="258" t="e">
        <f t="shared" si="543"/>
        <v>#REF!</v>
      </c>
      <c r="O633" s="258" t="e">
        <f t="shared" si="543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4">J642</f>
        <v>#REF!</v>
      </c>
      <c r="K637" s="258">
        <f>L642</f>
        <v>-23834</v>
      </c>
      <c r="L637" s="258">
        <v>-23834</v>
      </c>
      <c r="M637" s="258">
        <f t="shared" ref="M637:N637" si="545">M642</f>
        <v>-32947</v>
      </c>
      <c r="N637" s="258" t="e">
        <f t="shared" si="545"/>
        <v>#REF!</v>
      </c>
      <c r="O637" s="258">
        <f t="shared" ref="O637" si="546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7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8">M640+M639+M641</f>
        <v>#REF!</v>
      </c>
      <c r="N638" s="258" t="e">
        <f t="shared" si="548"/>
        <v>#REF!</v>
      </c>
      <c r="O638" s="258" t="e">
        <f t="shared" ref="O638" si="549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50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50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1">H641</f>
        <v>0</v>
      </c>
      <c r="K641" s="258">
        <f t="shared" si="551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2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3">J643</f>
        <v>#REF!</v>
      </c>
      <c r="K642" s="258">
        <f>L643</f>
        <v>-23834</v>
      </c>
      <c r="L642" s="258">
        <v>-23834</v>
      </c>
      <c r="M642" s="258">
        <f t="shared" si="553"/>
        <v>-32947</v>
      </c>
      <c r="N642" s="258" t="e">
        <f t="shared" si="553"/>
        <v>#REF!</v>
      </c>
      <c r="O642" s="258">
        <f t="shared" si="553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4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5">J645+J646</f>
        <v>403</v>
      </c>
      <c r="K644" s="258">
        <f>L645+L646</f>
        <v>2628</v>
      </c>
      <c r="L644" s="258">
        <v>2628</v>
      </c>
      <c r="M644" s="258">
        <f t="shared" ref="M644:N644" si="556">M645+M646</f>
        <v>0</v>
      </c>
      <c r="N644" s="258">
        <f t="shared" si="556"/>
        <v>2628</v>
      </c>
      <c r="O644" s="258">
        <f t="shared" ref="O644" si="557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8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8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9">J648+J649</f>
        <v>0</v>
      </c>
      <c r="K647" s="258">
        <f>L648+L649</f>
        <v>140</v>
      </c>
      <c r="L647" s="258">
        <v>140</v>
      </c>
      <c r="M647" s="258">
        <f t="shared" ref="M647:N647" si="560">M648+M649</f>
        <v>0</v>
      </c>
      <c r="N647" s="258">
        <f t="shared" si="560"/>
        <v>140</v>
      </c>
      <c r="O647" s="258">
        <f t="shared" ref="O647" si="561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2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2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3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4">J651</f>
        <v>54.3</v>
      </c>
      <c r="K650" s="258">
        <f>L651</f>
        <v>284.39999999999998</v>
      </c>
      <c r="L650" s="258">
        <v>284.39999999999998</v>
      </c>
      <c r="M650" s="258">
        <f t="shared" si="564"/>
        <v>0</v>
      </c>
      <c r="N650" s="258">
        <f t="shared" si="564"/>
        <v>284.39999999999998</v>
      </c>
      <c r="O650" s="258">
        <f t="shared" si="564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5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6">J653</f>
        <v>13.2</v>
      </c>
      <c r="K652" s="258">
        <f>L653</f>
        <v>266.8</v>
      </c>
      <c r="L652" s="258">
        <v>266.8</v>
      </c>
      <c r="M652" s="258">
        <f t="shared" si="566"/>
        <v>-89.4</v>
      </c>
      <c r="N652" s="258">
        <f t="shared" si="566"/>
        <v>177.4</v>
      </c>
      <c r="O652" s="258">
        <f t="shared" si="566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7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8">J655</f>
        <v>0</v>
      </c>
      <c r="K654" s="276">
        <f>L655</f>
        <v>0</v>
      </c>
      <c r="L654" s="276">
        <v>0</v>
      </c>
      <c r="M654" s="276">
        <f t="shared" si="568"/>
        <v>0</v>
      </c>
      <c r="N654" s="276">
        <f t="shared" si="568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7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9">J657</f>
        <v>-101.99</v>
      </c>
      <c r="K656" s="276">
        <f>L657</f>
        <v>9584.9392439999992</v>
      </c>
      <c r="L656" s="276">
        <v>9584.9392439999992</v>
      </c>
      <c r="M656" s="276">
        <f t="shared" si="569"/>
        <v>677.17</v>
      </c>
      <c r="N656" s="276">
        <f t="shared" si="569"/>
        <v>10262.109243999999</v>
      </c>
      <c r="O656" s="276">
        <f t="shared" si="569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70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1">M659+M658</f>
        <v>677.17</v>
      </c>
      <c r="N657" s="258">
        <f t="shared" si="571"/>
        <v>10262.109243999999</v>
      </c>
      <c r="O657" s="258">
        <f t="shared" ref="O657" si="572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3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4">H659+I659</f>
        <v>0</v>
      </c>
      <c r="K659" s="258">
        <f t="shared" si="573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5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6">N665+N668+N671+N663+N670+N661</f>
        <v>6137</v>
      </c>
      <c r="O660" s="276">
        <f t="shared" si="576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7">J662</f>
        <v>0</v>
      </c>
      <c r="K661" s="258">
        <f>L662</f>
        <v>0</v>
      </c>
      <c r="L661" s="258">
        <v>0</v>
      </c>
      <c r="M661" s="258">
        <f t="shared" si="577"/>
        <v>0</v>
      </c>
      <c r="N661" s="258">
        <f t="shared" si="577"/>
        <v>0</v>
      </c>
      <c r="O661" s="258">
        <f t="shared" si="577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8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9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80">J664</f>
        <v>0</v>
      </c>
      <c r="K663" s="258">
        <f>L664</f>
        <v>0</v>
      </c>
      <c r="L663" s="258">
        <v>0</v>
      </c>
      <c r="M663" s="258">
        <f t="shared" si="580"/>
        <v>0</v>
      </c>
      <c r="N663" s="258">
        <f t="shared" si="580"/>
        <v>0</v>
      </c>
      <c r="O663" s="258">
        <f t="shared" si="580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4"/>
        <v>0</v>
      </c>
      <c r="K664" s="258">
        <f t="shared" si="574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1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2">J666+J667</f>
        <v>0</v>
      </c>
      <c r="K665" s="258">
        <f>L666+L667</f>
        <v>440</v>
      </c>
      <c r="L665" s="258">
        <v>440</v>
      </c>
      <c r="M665" s="258">
        <f t="shared" ref="M665:N665" si="583">M666+M667</f>
        <v>0</v>
      </c>
      <c r="N665" s="258">
        <f t="shared" si="583"/>
        <v>440</v>
      </c>
      <c r="O665" s="258">
        <f t="shared" ref="O665" si="584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5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5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6">J669</f>
        <v>0</v>
      </c>
      <c r="K668" s="258">
        <f>L669</f>
        <v>0</v>
      </c>
      <c r="L668" s="258">
        <v>0</v>
      </c>
      <c r="M668" s="258">
        <f t="shared" si="586"/>
        <v>0</v>
      </c>
      <c r="N668" s="258">
        <f t="shared" si="586"/>
        <v>0</v>
      </c>
      <c r="O668" s="258">
        <f t="shared" si="586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7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8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9">H670+I670</f>
        <v>0</v>
      </c>
      <c r="K670" s="258">
        <f t="shared" si="587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8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90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1">M672+M673+M674+M675+M676+M677+M678+M681</f>
        <v>550</v>
      </c>
      <c r="N671" s="276">
        <f t="shared" si="591"/>
        <v>5697</v>
      </c>
      <c r="O671" s="276">
        <f t="shared" ref="O671" si="592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3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4">I673+J673</f>
        <v>892</v>
      </c>
      <c r="L673" s="258">
        <v>892</v>
      </c>
      <c r="M673" s="258">
        <v>0</v>
      </c>
      <c r="N673" s="258">
        <f t="shared" si="593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4"/>
        <v>0</v>
      </c>
      <c r="L674" s="258">
        <v>0</v>
      </c>
      <c r="M674" s="258">
        <v>420</v>
      </c>
      <c r="N674" s="258">
        <f t="shared" si="593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4"/>
        <v>0</v>
      </c>
      <c r="L675" s="258">
        <v>0</v>
      </c>
      <c r="M675" s="258">
        <v>130</v>
      </c>
      <c r="N675" s="258">
        <f t="shared" si="593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4"/>
        <v>18</v>
      </c>
      <c r="L676" s="258">
        <v>18</v>
      </c>
      <c r="M676" s="258">
        <v>0</v>
      </c>
      <c r="N676" s="258">
        <f t="shared" si="593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4"/>
        <v>0</v>
      </c>
      <c r="L677" s="258">
        <v>0</v>
      </c>
      <c r="M677" s="258">
        <v>0</v>
      </c>
      <c r="N677" s="258">
        <f t="shared" si="593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4"/>
        <v>282</v>
      </c>
      <c r="L678" s="258">
        <v>282</v>
      </c>
      <c r="M678" s="258">
        <v>0</v>
      </c>
      <c r="N678" s="258">
        <f t="shared" si="593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4"/>
        <v>0</v>
      </c>
      <c r="L679" s="258">
        <v>0</v>
      </c>
      <c r="M679" s="258">
        <v>0</v>
      </c>
      <c r="N679" s="258">
        <f t="shared" si="593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4"/>
        <v>0</v>
      </c>
      <c r="L680" s="258">
        <v>0</v>
      </c>
      <c r="M680" s="258">
        <v>0</v>
      </c>
      <c r="N680" s="258">
        <f t="shared" si="593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4"/>
        <v>1000</v>
      </c>
      <c r="L681" s="258">
        <v>1000</v>
      </c>
      <c r="M681" s="258">
        <v>0</v>
      </c>
      <c r="N681" s="258">
        <f t="shared" si="593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4"/>
        <v>0</v>
      </c>
      <c r="L682" s="258">
        <v>0</v>
      </c>
      <c r="M682" s="258">
        <v>0</v>
      </c>
      <c r="N682" s="258">
        <f t="shared" si="593"/>
        <v>0</v>
      </c>
      <c r="O682" s="258">
        <f t="shared" ref="O682" si="595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6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7">M684+M693+M716+M731</f>
        <v>6935.3</v>
      </c>
      <c r="N683" s="276">
        <f t="shared" si="597"/>
        <v>30993.1</v>
      </c>
      <c r="O683" s="276">
        <f t="shared" ref="O683" si="598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9">J688+J690+J685</f>
        <v>0</v>
      </c>
      <c r="K684" s="276">
        <f>L688+L690+L685</f>
        <v>0</v>
      </c>
      <c r="L684" s="276">
        <v>0</v>
      </c>
      <c r="M684" s="276">
        <f t="shared" ref="M684:N684" si="600">M688+M690+M685</f>
        <v>0</v>
      </c>
      <c r="N684" s="276">
        <f t="shared" si="600"/>
        <v>0</v>
      </c>
      <c r="O684" s="276">
        <f t="shared" ref="O684" si="601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2">J687+J692+J686</f>
        <v>0</v>
      </c>
      <c r="K685" s="258">
        <f>L687+L692+L686</f>
        <v>0</v>
      </c>
      <c r="L685" s="258">
        <v>0</v>
      </c>
      <c r="M685" s="258">
        <f t="shared" ref="M685:N685" si="603">M687+M692+M686</f>
        <v>0</v>
      </c>
      <c r="N685" s="258">
        <f t="shared" si="603"/>
        <v>0</v>
      </c>
      <c r="O685" s="258">
        <f t="shared" ref="O685" si="604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5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5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6">J689</f>
        <v>0</v>
      </c>
      <c r="K688" s="258">
        <f>L689</f>
        <v>0</v>
      </c>
      <c r="L688" s="258">
        <v>0</v>
      </c>
      <c r="M688" s="258">
        <f t="shared" si="606"/>
        <v>0</v>
      </c>
      <c r="N688" s="258">
        <f t="shared" si="606"/>
        <v>0</v>
      </c>
      <c r="O688" s="258">
        <f t="shared" si="606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4"/>
        <v>0</v>
      </c>
      <c r="K689" s="258">
        <f t="shared" si="574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7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8">J691</f>
        <v>0</v>
      </c>
      <c r="K690" s="258">
        <f>L691</f>
        <v>0</v>
      </c>
      <c r="L690" s="258">
        <v>0</v>
      </c>
      <c r="M690" s="258">
        <f t="shared" si="608"/>
        <v>0</v>
      </c>
      <c r="N690" s="258">
        <f t="shared" si="608"/>
        <v>0</v>
      </c>
      <c r="O690" s="258">
        <f t="shared" si="608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4"/>
        <v>0</v>
      </c>
      <c r="K691" s="258">
        <f t="shared" si="574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9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10">J694</f>
        <v>-8588.92</v>
      </c>
      <c r="K693" s="276">
        <f>L694</f>
        <v>24057.8</v>
      </c>
      <c r="L693" s="276">
        <v>24057.8</v>
      </c>
      <c r="M693" s="276">
        <f t="shared" ref="M693" si="611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2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3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4">J696</f>
        <v>-100</v>
      </c>
      <c r="K695" s="258">
        <f>L696</f>
        <v>100</v>
      </c>
      <c r="L695" s="258">
        <v>100</v>
      </c>
      <c r="M695" s="258">
        <f t="shared" si="614"/>
        <v>0</v>
      </c>
      <c r="N695" s="258">
        <f t="shared" si="614"/>
        <v>100</v>
      </c>
      <c r="O695" s="258">
        <f t="shared" si="614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5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4"/>
        <v>0</v>
      </c>
      <c r="K697" s="258">
        <f t="shared" si="615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6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4"/>
        <v>0</v>
      </c>
      <c r="K698" s="258">
        <f t="shared" si="615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6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7">J700+J702</f>
        <v>0</v>
      </c>
      <c r="K699" s="258">
        <f>L700+L702</f>
        <v>1800</v>
      </c>
      <c r="L699" s="258">
        <v>1800</v>
      </c>
      <c r="M699" s="258">
        <f t="shared" ref="M699:N699" si="618">M700+M702</f>
        <v>0</v>
      </c>
      <c r="N699" s="258">
        <f t="shared" si="618"/>
        <v>1800</v>
      </c>
      <c r="O699" s="258">
        <f t="shared" ref="O699" si="619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20">I700+J700</f>
        <v>800</v>
      </c>
      <c r="L700" s="258">
        <v>800</v>
      </c>
      <c r="M700" s="258">
        <v>0</v>
      </c>
      <c r="N700" s="258">
        <f t="shared" ref="N700:N714" si="621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4"/>
        <v>0</v>
      </c>
      <c r="K701" s="258">
        <f t="shared" si="620"/>
        <v>0</v>
      </c>
      <c r="L701" s="258">
        <v>0</v>
      </c>
      <c r="M701" s="258">
        <f>L701+L701</f>
        <v>0</v>
      </c>
      <c r="N701" s="258">
        <f t="shared" si="621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20"/>
        <v>1000</v>
      </c>
      <c r="L702" s="258">
        <v>1000</v>
      </c>
      <c r="M702" s="258">
        <v>0</v>
      </c>
      <c r="N702" s="258">
        <f t="shared" si="621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4"/>
        <v>0</v>
      </c>
      <c r="K703" s="258">
        <f t="shared" si="620"/>
        <v>0</v>
      </c>
      <c r="L703" s="258">
        <v>0</v>
      </c>
      <c r="M703" s="258">
        <f t="shared" ref="M703:M714" si="622">L703+L703</f>
        <v>0</v>
      </c>
      <c r="N703" s="258">
        <f t="shared" si="621"/>
        <v>0</v>
      </c>
      <c r="O703" s="258">
        <f t="shared" ref="O703:O714" si="623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4"/>
        <v>0</v>
      </c>
      <c r="K704" s="258">
        <f t="shared" si="620"/>
        <v>0</v>
      </c>
      <c r="L704" s="258">
        <v>0</v>
      </c>
      <c r="M704" s="258">
        <f t="shared" si="622"/>
        <v>0</v>
      </c>
      <c r="N704" s="258">
        <f t="shared" si="621"/>
        <v>0</v>
      </c>
      <c r="O704" s="258">
        <f t="shared" si="623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4"/>
        <v>0</v>
      </c>
      <c r="K705" s="258">
        <f t="shared" si="620"/>
        <v>0</v>
      </c>
      <c r="L705" s="258">
        <v>0</v>
      </c>
      <c r="M705" s="258">
        <f t="shared" si="622"/>
        <v>0</v>
      </c>
      <c r="N705" s="258">
        <f t="shared" si="621"/>
        <v>0</v>
      </c>
      <c r="O705" s="258">
        <f t="shared" si="623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4"/>
        <v>0</v>
      </c>
      <c r="K706" s="258">
        <f t="shared" si="620"/>
        <v>0</v>
      </c>
      <c r="L706" s="258">
        <v>0</v>
      </c>
      <c r="M706" s="258">
        <f t="shared" si="622"/>
        <v>0</v>
      </c>
      <c r="N706" s="258">
        <f t="shared" si="621"/>
        <v>0</v>
      </c>
      <c r="O706" s="258">
        <f t="shared" si="623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4"/>
        <v>0</v>
      </c>
      <c r="K707" s="258">
        <f t="shared" si="620"/>
        <v>0</v>
      </c>
      <c r="L707" s="258">
        <v>0</v>
      </c>
      <c r="M707" s="258">
        <f t="shared" si="622"/>
        <v>0</v>
      </c>
      <c r="N707" s="258">
        <f t="shared" si="621"/>
        <v>0</v>
      </c>
      <c r="O707" s="258">
        <f t="shared" si="623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4"/>
        <v>0</v>
      </c>
      <c r="K708" s="258">
        <f t="shared" si="620"/>
        <v>0</v>
      </c>
      <c r="L708" s="258">
        <v>0</v>
      </c>
      <c r="M708" s="258">
        <f t="shared" si="622"/>
        <v>0</v>
      </c>
      <c r="N708" s="258">
        <f t="shared" si="621"/>
        <v>0</v>
      </c>
      <c r="O708" s="258">
        <f t="shared" si="623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4"/>
        <v>0</v>
      </c>
      <c r="K709" s="258">
        <f t="shared" si="620"/>
        <v>0</v>
      </c>
      <c r="L709" s="258">
        <v>0</v>
      </c>
      <c r="M709" s="258">
        <f t="shared" si="622"/>
        <v>0</v>
      </c>
      <c r="N709" s="258">
        <f t="shared" si="621"/>
        <v>0</v>
      </c>
      <c r="O709" s="258">
        <f t="shared" si="623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4"/>
        <v>0</v>
      </c>
      <c r="K710" s="258">
        <f t="shared" si="620"/>
        <v>0</v>
      </c>
      <c r="L710" s="258">
        <v>0</v>
      </c>
      <c r="M710" s="258">
        <f t="shared" si="622"/>
        <v>0</v>
      </c>
      <c r="N710" s="258">
        <f t="shared" si="621"/>
        <v>0</v>
      </c>
      <c r="O710" s="258">
        <f t="shared" si="623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4"/>
        <v>0</v>
      </c>
      <c r="K711" s="258">
        <f t="shared" si="620"/>
        <v>0</v>
      </c>
      <c r="L711" s="258">
        <v>0</v>
      </c>
      <c r="M711" s="258">
        <f t="shared" si="622"/>
        <v>0</v>
      </c>
      <c r="N711" s="258">
        <f t="shared" si="621"/>
        <v>0</v>
      </c>
      <c r="O711" s="258">
        <f t="shared" si="623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4"/>
        <v>0</v>
      </c>
      <c r="K712" s="258">
        <f t="shared" si="620"/>
        <v>0</v>
      </c>
      <c r="L712" s="258">
        <v>0</v>
      </c>
      <c r="M712" s="258">
        <f t="shared" si="622"/>
        <v>0</v>
      </c>
      <c r="N712" s="258">
        <f t="shared" si="621"/>
        <v>0</v>
      </c>
      <c r="O712" s="258">
        <f t="shared" si="623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4"/>
        <v>0</v>
      </c>
      <c r="K713" s="258">
        <f t="shared" si="620"/>
        <v>0</v>
      </c>
      <c r="L713" s="258">
        <v>0</v>
      </c>
      <c r="M713" s="258">
        <f t="shared" si="622"/>
        <v>0</v>
      </c>
      <c r="N713" s="258">
        <f t="shared" si="621"/>
        <v>0</v>
      </c>
      <c r="O713" s="258">
        <f t="shared" si="623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4">H714+I714</f>
        <v>63</v>
      </c>
      <c r="K714" s="258">
        <f t="shared" si="620"/>
        <v>102</v>
      </c>
      <c r="L714" s="258">
        <v>165</v>
      </c>
      <c r="M714" s="258">
        <f t="shared" si="622"/>
        <v>330</v>
      </c>
      <c r="N714" s="258">
        <f t="shared" si="621"/>
        <v>495</v>
      </c>
      <c r="O714" s="258">
        <f t="shared" si="623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5">J719</f>
        <v>-1317.2</v>
      </c>
      <c r="K715" s="258">
        <f>L719</f>
        <v>8847.6</v>
      </c>
      <c r="L715" s="258">
        <v>8847.6</v>
      </c>
      <c r="M715" s="258">
        <f t="shared" ref="M715:N715" si="626">M719</f>
        <v>6137.9</v>
      </c>
      <c r="N715" s="258">
        <f t="shared" si="626"/>
        <v>14985.5</v>
      </c>
      <c r="O715" s="258">
        <f t="shared" ref="O715" si="627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8">J717</f>
        <v>0</v>
      </c>
      <c r="K716" s="258">
        <f t="shared" ref="K716:K718" si="629">I716+J716</f>
        <v>0</v>
      </c>
      <c r="L716" s="258">
        <v>0</v>
      </c>
      <c r="M716" s="276">
        <f t="shared" ref="M716:M717" si="630">M717</f>
        <v>0</v>
      </c>
      <c r="N716" s="258">
        <f>L716+M716</f>
        <v>0</v>
      </c>
      <c r="O716" s="258">
        <f t="shared" ref="O716:O718" si="631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8"/>
        <v>0</v>
      </c>
      <c r="K717" s="258">
        <f t="shared" si="629"/>
        <v>0</v>
      </c>
      <c r="L717" s="258">
        <v>0</v>
      </c>
      <c r="M717" s="258">
        <f t="shared" si="630"/>
        <v>0</v>
      </c>
      <c r="N717" s="258">
        <f>L717+M717</f>
        <v>0</v>
      </c>
      <c r="O717" s="258">
        <f t="shared" si="631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2">H718+I718</f>
        <v>0</v>
      </c>
      <c r="K718" s="258">
        <f t="shared" si="629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1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3">J721</f>
        <v>-883.9</v>
      </c>
      <c r="K720" s="258">
        <f>L721</f>
        <v>11513.9</v>
      </c>
      <c r="L720" s="258">
        <v>11513.9</v>
      </c>
      <c r="M720" s="258">
        <f t="shared" si="633"/>
        <v>254.1</v>
      </c>
      <c r="N720" s="258">
        <f t="shared" si="633"/>
        <v>11768</v>
      </c>
      <c r="O720" s="258">
        <f t="shared" si="633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4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5">J723+J724</f>
        <v>944.77</v>
      </c>
      <c r="K722" s="258">
        <f>L723+L724</f>
        <v>1796.3</v>
      </c>
      <c r="L722" s="258">
        <v>1796.3</v>
      </c>
      <c r="M722" s="258">
        <f t="shared" ref="M722:N722" si="636">M723+M724</f>
        <v>-668.82</v>
      </c>
      <c r="N722" s="258">
        <f t="shared" si="636"/>
        <v>1127.4799999999998</v>
      </c>
      <c r="O722" s="258">
        <f t="shared" ref="O722" si="637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8">J726+J727</f>
        <v>-103.7</v>
      </c>
      <c r="K725" s="258">
        <f>L726+L727</f>
        <v>0</v>
      </c>
      <c r="L725" s="258">
        <v>0</v>
      </c>
      <c r="M725" s="258">
        <f t="shared" ref="M725:N725" si="639">M726+M727</f>
        <v>1212.1199999999999</v>
      </c>
      <c r="N725" s="258">
        <f t="shared" si="639"/>
        <v>1212.1199999999999</v>
      </c>
      <c r="O725" s="258">
        <f t="shared" ref="O725" si="640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1">J729+J730</f>
        <v>-7128.89</v>
      </c>
      <c r="K728" s="258">
        <f>L729+L730</f>
        <v>0</v>
      </c>
      <c r="L728" s="258">
        <v>0</v>
      </c>
      <c r="M728" s="258">
        <f t="shared" ref="M728:N728" si="642">M729+M730</f>
        <v>0</v>
      </c>
      <c r="N728" s="258">
        <f t="shared" si="642"/>
        <v>0</v>
      </c>
      <c r="O728" s="258">
        <f t="shared" ref="O728" si="643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4">J732</f>
        <v>0</v>
      </c>
      <c r="K731" s="276">
        <f>L732</f>
        <v>0</v>
      </c>
      <c r="L731" s="276">
        <v>0</v>
      </c>
      <c r="M731" s="276">
        <f t="shared" si="644"/>
        <v>0</v>
      </c>
      <c r="N731" s="276">
        <f t="shared" si="644"/>
        <v>0</v>
      </c>
      <c r="O731" s="276">
        <f t="shared" si="644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5">J733+J734</f>
        <v>0</v>
      </c>
      <c r="K732" s="258">
        <f>L733+L734</f>
        <v>0</v>
      </c>
      <c r="L732" s="258">
        <v>0</v>
      </c>
      <c r="M732" s="258">
        <f t="shared" ref="M732:N732" si="646">M733+M734</f>
        <v>0</v>
      </c>
      <c r="N732" s="258">
        <f t="shared" si="646"/>
        <v>0</v>
      </c>
      <c r="O732" s="258">
        <f t="shared" ref="O732" si="647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8">J738</f>
        <v>0</v>
      </c>
      <c r="K735" s="276">
        <f>L738</f>
        <v>830</v>
      </c>
      <c r="L735" s="276">
        <v>830</v>
      </c>
      <c r="M735" s="276">
        <f t="shared" ref="M735:N735" si="649">M738</f>
        <v>570</v>
      </c>
      <c r="N735" s="276">
        <f t="shared" si="649"/>
        <v>1400</v>
      </c>
      <c r="O735" s="276">
        <f t="shared" ref="O735" si="650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1">J737</f>
        <v>0</v>
      </c>
      <c r="K736" s="276">
        <f>L737</f>
        <v>0</v>
      </c>
      <c r="L736" s="276">
        <v>0</v>
      </c>
      <c r="M736" s="276">
        <f t="shared" si="651"/>
        <v>0</v>
      </c>
      <c r="N736" s="276">
        <f t="shared" si="651"/>
        <v>0</v>
      </c>
      <c r="O736" s="276">
        <f t="shared" si="651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4"/>
        <v>0</v>
      </c>
      <c r="K737" s="258">
        <f t="shared" si="624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2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3">J739</f>
        <v>0</v>
      </c>
      <c r="K738" s="276">
        <f>L739</f>
        <v>830</v>
      </c>
      <c r="L738" s="276">
        <v>830</v>
      </c>
      <c r="M738" s="276">
        <f t="shared" si="653"/>
        <v>570</v>
      </c>
      <c r="N738" s="276">
        <f t="shared" si="653"/>
        <v>1400</v>
      </c>
      <c r="O738" s="276">
        <f t="shared" si="653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4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5">J741+J744</f>
        <v>3185.83</v>
      </c>
      <c r="K740" s="276">
        <f>L741+L744</f>
        <v>6123.3</v>
      </c>
      <c r="L740" s="276">
        <v>6123.3</v>
      </c>
      <c r="M740" s="276">
        <f t="shared" ref="M740:O740" si="656">M741+M744</f>
        <v>-1574.9299999999998</v>
      </c>
      <c r="N740" s="276">
        <f t="shared" si="656"/>
        <v>4548.3700000000008</v>
      </c>
      <c r="O740" s="276">
        <f t="shared" si="656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7">J742</f>
        <v>20</v>
      </c>
      <c r="K741" s="276">
        <f>L742</f>
        <v>420</v>
      </c>
      <c r="L741" s="276">
        <v>420</v>
      </c>
      <c r="M741" s="276">
        <f t="shared" si="657"/>
        <v>0</v>
      </c>
      <c r="N741" s="276">
        <f t="shared" ref="M741:O742" si="658">N742</f>
        <v>420</v>
      </c>
      <c r="O741" s="276">
        <f t="shared" si="658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7"/>
        <v>20</v>
      </c>
      <c r="K742" s="258">
        <f>L743</f>
        <v>420</v>
      </c>
      <c r="L742" s="258">
        <v>420</v>
      </c>
      <c r="M742" s="258">
        <f t="shared" si="658"/>
        <v>0</v>
      </c>
      <c r="N742" s="258">
        <f t="shared" si="658"/>
        <v>420</v>
      </c>
      <c r="O742" s="258">
        <f t="shared" si="658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9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60">J745</f>
        <v>3165.83</v>
      </c>
      <c r="K744" s="276">
        <f>L745</f>
        <v>5703.3</v>
      </c>
      <c r="L744" s="276">
        <v>5703.3</v>
      </c>
      <c r="M744" s="276">
        <f t="shared" si="660"/>
        <v>-1574.9299999999998</v>
      </c>
      <c r="N744" s="276">
        <f t="shared" si="660"/>
        <v>4128.3700000000008</v>
      </c>
      <c r="O744" s="276">
        <f t="shared" si="660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1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2">M747+M748+M751+M756</f>
        <v>-1574.9299999999998</v>
      </c>
      <c r="N745" s="258">
        <f t="shared" si="662"/>
        <v>4128.3700000000008</v>
      </c>
      <c r="O745" s="258">
        <f t="shared" si="662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4"/>
        <v>0</v>
      </c>
      <c r="K746" s="258">
        <f t="shared" si="624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3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4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4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4"/>
        <v>76</v>
      </c>
      <c r="K749" s="258">
        <f t="shared" si="624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4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4"/>
        <v>76</v>
      </c>
      <c r="K750" s="258">
        <f t="shared" si="624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4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5">N752+N755</f>
        <v>1657.27</v>
      </c>
      <c r="O751" s="258">
        <f t="shared" si="665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4"/>
        <v>152</v>
      </c>
      <c r="K753" s="258">
        <f t="shared" ref="K753:K755" si="666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7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4"/>
        <v>152</v>
      </c>
      <c r="K754" s="258">
        <f t="shared" si="666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7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6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8">J757</f>
        <v>2773.2</v>
      </c>
      <c r="K756" s="258">
        <f>L757</f>
        <v>4358.6000000000004</v>
      </c>
      <c r="L756" s="258">
        <v>4358.6000000000004</v>
      </c>
      <c r="M756" s="258">
        <f t="shared" si="668"/>
        <v>-2387.5</v>
      </c>
      <c r="N756" s="258">
        <f t="shared" si="668"/>
        <v>1971.1000000000004</v>
      </c>
      <c r="O756" s="258">
        <f t="shared" si="668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9">J759</f>
        <v>956</v>
      </c>
      <c r="K758" s="276">
        <f>L759</f>
        <v>5374</v>
      </c>
      <c r="L758" s="276">
        <v>5374</v>
      </c>
      <c r="M758" s="276">
        <f t="shared" si="669"/>
        <v>0</v>
      </c>
      <c r="N758" s="276">
        <f t="shared" si="669"/>
        <v>5374</v>
      </c>
      <c r="O758" s="276">
        <f t="shared" si="669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70">J922+J924+J923</f>
        <v>956</v>
      </c>
      <c r="K759" s="276">
        <f>L922+L924+L923</f>
        <v>5374</v>
      </c>
      <c r="L759" s="276">
        <v>5374</v>
      </c>
      <c r="M759" s="276">
        <f t="shared" ref="M759:N759" si="671">M922+M924+M923</f>
        <v>0</v>
      </c>
      <c r="N759" s="276">
        <f t="shared" si="671"/>
        <v>5374</v>
      </c>
      <c r="O759" s="276">
        <f t="shared" ref="O759" si="672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4"/>
        <v>#REF!</v>
      </c>
      <c r="K760" s="258" t="e">
        <f t="shared" si="624"/>
        <v>#REF!</v>
      </c>
      <c r="L760" s="258" t="e">
        <v>#REF!</v>
      </c>
      <c r="M760" s="258" t="e">
        <f t="shared" ref="M760:M791" si="673">L760+L760</f>
        <v>#REF!</v>
      </c>
      <c r="N760" s="258" t="e">
        <f t="shared" ref="N760:N791" si="674">L760+M760</f>
        <v>#REF!</v>
      </c>
      <c r="O760" s="258" t="e">
        <f t="shared" ref="O760:O826" si="675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4"/>
        <v>#REF!</v>
      </c>
      <c r="K761" s="258" t="e">
        <f t="shared" si="624"/>
        <v>#REF!</v>
      </c>
      <c r="L761" s="258" t="e">
        <v>#REF!</v>
      </c>
      <c r="M761" s="258" t="e">
        <f t="shared" si="673"/>
        <v>#REF!</v>
      </c>
      <c r="N761" s="258" t="e">
        <f t="shared" si="674"/>
        <v>#REF!</v>
      </c>
      <c r="O761" s="258" t="e">
        <f t="shared" si="675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4"/>
        <v>#REF!</v>
      </c>
      <c r="K762" s="258" t="e">
        <f t="shared" si="624"/>
        <v>#REF!</v>
      </c>
      <c r="L762" s="258" t="e">
        <v>#REF!</v>
      </c>
      <c r="M762" s="258" t="e">
        <f t="shared" si="673"/>
        <v>#REF!</v>
      </c>
      <c r="N762" s="258" t="e">
        <f t="shared" si="674"/>
        <v>#REF!</v>
      </c>
      <c r="O762" s="258" t="e">
        <f t="shared" si="675"/>
        <v>#REF!</v>
      </c>
    </row>
    <row r="763" spans="1:15" ht="12.75" hidden="1" customHeight="1" x14ac:dyDescent="0.2">
      <c r="A763" s="524" t="s">
        <v>6</v>
      </c>
      <c r="B763" s="525"/>
      <c r="C763" s="525"/>
      <c r="D763" s="525"/>
      <c r="E763" s="525"/>
      <c r="F763" s="525"/>
      <c r="G763" s="258" t="e">
        <v>#REF!</v>
      </c>
      <c r="H763" s="258" t="e">
        <v>#REF!</v>
      </c>
      <c r="I763" s="258" t="e">
        <v>#REF!</v>
      </c>
      <c r="J763" s="258" t="e">
        <f t="shared" si="624"/>
        <v>#REF!</v>
      </c>
      <c r="K763" s="258" t="e">
        <f t="shared" si="624"/>
        <v>#REF!</v>
      </c>
      <c r="L763" s="258" t="e">
        <v>#REF!</v>
      </c>
      <c r="M763" s="258" t="e">
        <f t="shared" si="673"/>
        <v>#REF!</v>
      </c>
      <c r="N763" s="258" t="e">
        <f t="shared" si="674"/>
        <v>#REF!</v>
      </c>
      <c r="O763" s="258" t="e">
        <f t="shared" si="675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4"/>
        <v>#REF!</v>
      </c>
      <c r="K764" s="258" t="e">
        <f t="shared" si="624"/>
        <v>#REF!</v>
      </c>
      <c r="L764" s="258" t="e">
        <v>#REF!</v>
      </c>
      <c r="M764" s="258" t="e">
        <f t="shared" si="673"/>
        <v>#REF!</v>
      </c>
      <c r="N764" s="258" t="e">
        <f t="shared" si="674"/>
        <v>#REF!</v>
      </c>
      <c r="O764" s="258" t="e">
        <f t="shared" si="675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4"/>
        <v>#REF!</v>
      </c>
      <c r="K765" s="258" t="e">
        <f t="shared" si="624"/>
        <v>#REF!</v>
      </c>
      <c r="L765" s="258" t="e">
        <v>#REF!</v>
      </c>
      <c r="M765" s="258" t="e">
        <f t="shared" si="673"/>
        <v>#REF!</v>
      </c>
      <c r="N765" s="258" t="e">
        <f t="shared" si="674"/>
        <v>#REF!</v>
      </c>
      <c r="O765" s="258" t="e">
        <f t="shared" si="675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4"/>
        <v>#REF!</v>
      </c>
      <c r="K766" s="258" t="e">
        <f t="shared" si="624"/>
        <v>#REF!</v>
      </c>
      <c r="L766" s="258" t="e">
        <v>#REF!</v>
      </c>
      <c r="M766" s="258" t="e">
        <f t="shared" si="673"/>
        <v>#REF!</v>
      </c>
      <c r="N766" s="258" t="e">
        <f t="shared" si="674"/>
        <v>#REF!</v>
      </c>
      <c r="O766" s="258" t="e">
        <f t="shared" si="675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4"/>
        <v>#REF!</v>
      </c>
      <c r="K767" s="258" t="e">
        <f t="shared" si="624"/>
        <v>#REF!</v>
      </c>
      <c r="L767" s="258" t="e">
        <v>#REF!</v>
      </c>
      <c r="M767" s="258" t="e">
        <f t="shared" si="673"/>
        <v>#REF!</v>
      </c>
      <c r="N767" s="258" t="e">
        <f t="shared" si="674"/>
        <v>#REF!</v>
      </c>
      <c r="O767" s="258" t="e">
        <f t="shared" si="675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4"/>
        <v>#REF!</v>
      </c>
      <c r="K768" s="258" t="e">
        <f t="shared" si="624"/>
        <v>#REF!</v>
      </c>
      <c r="L768" s="258" t="e">
        <v>#REF!</v>
      </c>
      <c r="M768" s="258" t="e">
        <f t="shared" si="673"/>
        <v>#REF!</v>
      </c>
      <c r="N768" s="258" t="e">
        <f t="shared" si="674"/>
        <v>#REF!</v>
      </c>
      <c r="O768" s="258" t="e">
        <f t="shared" si="675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4"/>
        <v>#REF!</v>
      </c>
      <c r="K769" s="258" t="e">
        <f t="shared" si="624"/>
        <v>#REF!</v>
      </c>
      <c r="L769" s="258" t="e">
        <v>#REF!</v>
      </c>
      <c r="M769" s="258" t="e">
        <f t="shared" si="673"/>
        <v>#REF!</v>
      </c>
      <c r="N769" s="258" t="e">
        <f t="shared" si="674"/>
        <v>#REF!</v>
      </c>
      <c r="O769" s="258" t="e">
        <f t="shared" si="675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4"/>
        <v>#REF!</v>
      </c>
      <c r="K770" s="258" t="e">
        <f t="shared" si="624"/>
        <v>#REF!</v>
      </c>
      <c r="L770" s="258" t="e">
        <v>#REF!</v>
      </c>
      <c r="M770" s="258" t="e">
        <f t="shared" si="673"/>
        <v>#REF!</v>
      </c>
      <c r="N770" s="258" t="e">
        <f t="shared" si="674"/>
        <v>#REF!</v>
      </c>
      <c r="O770" s="258" t="e">
        <f t="shared" si="675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4"/>
        <v>#REF!</v>
      </c>
      <c r="K771" s="258" t="e">
        <f t="shared" si="624"/>
        <v>#REF!</v>
      </c>
      <c r="L771" s="258" t="e">
        <v>#REF!</v>
      </c>
      <c r="M771" s="258" t="e">
        <f t="shared" si="673"/>
        <v>#REF!</v>
      </c>
      <c r="N771" s="258" t="e">
        <f t="shared" si="674"/>
        <v>#REF!</v>
      </c>
      <c r="O771" s="258" t="e">
        <f t="shared" si="675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4"/>
        <v>#REF!</v>
      </c>
      <c r="K772" s="258" t="e">
        <f t="shared" si="624"/>
        <v>#REF!</v>
      </c>
      <c r="L772" s="258" t="e">
        <v>#REF!</v>
      </c>
      <c r="M772" s="258" t="e">
        <f t="shared" si="673"/>
        <v>#REF!</v>
      </c>
      <c r="N772" s="258" t="e">
        <f t="shared" si="674"/>
        <v>#REF!</v>
      </c>
      <c r="O772" s="258" t="e">
        <f t="shared" si="675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4"/>
        <v>#REF!</v>
      </c>
      <c r="K773" s="258" t="e">
        <f t="shared" si="624"/>
        <v>#REF!</v>
      </c>
      <c r="L773" s="258" t="e">
        <v>#REF!</v>
      </c>
      <c r="M773" s="258" t="e">
        <f t="shared" si="673"/>
        <v>#REF!</v>
      </c>
      <c r="N773" s="258" t="e">
        <f t="shared" si="674"/>
        <v>#REF!</v>
      </c>
      <c r="O773" s="258" t="e">
        <f t="shared" si="675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4"/>
        <v>#REF!</v>
      </c>
      <c r="K774" s="258" t="e">
        <f t="shared" si="624"/>
        <v>#REF!</v>
      </c>
      <c r="L774" s="258" t="e">
        <v>#REF!</v>
      </c>
      <c r="M774" s="258" t="e">
        <f t="shared" si="673"/>
        <v>#REF!</v>
      </c>
      <c r="N774" s="258" t="e">
        <f t="shared" si="674"/>
        <v>#REF!</v>
      </c>
      <c r="O774" s="258" t="e">
        <f t="shared" si="675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4"/>
        <v>#REF!</v>
      </c>
      <c r="K775" s="258" t="e">
        <f t="shared" si="624"/>
        <v>#REF!</v>
      </c>
      <c r="L775" s="258" t="e">
        <v>#REF!</v>
      </c>
      <c r="M775" s="258" t="e">
        <f t="shared" si="673"/>
        <v>#REF!</v>
      </c>
      <c r="N775" s="258" t="e">
        <f t="shared" si="674"/>
        <v>#REF!</v>
      </c>
      <c r="O775" s="258" t="e">
        <f t="shared" si="675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4"/>
        <v>#REF!</v>
      </c>
      <c r="K776" s="258" t="e">
        <f t="shared" si="624"/>
        <v>#REF!</v>
      </c>
      <c r="L776" s="258" t="e">
        <v>#REF!</v>
      </c>
      <c r="M776" s="258" t="e">
        <f t="shared" si="673"/>
        <v>#REF!</v>
      </c>
      <c r="N776" s="258" t="e">
        <f t="shared" si="674"/>
        <v>#REF!</v>
      </c>
      <c r="O776" s="258" t="e">
        <f t="shared" si="675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4"/>
        <v>#REF!</v>
      </c>
      <c r="K777" s="258" t="e">
        <f t="shared" si="624"/>
        <v>#REF!</v>
      </c>
      <c r="L777" s="258" t="e">
        <v>#REF!</v>
      </c>
      <c r="M777" s="258" t="e">
        <f t="shared" si="673"/>
        <v>#REF!</v>
      </c>
      <c r="N777" s="258" t="e">
        <f t="shared" si="674"/>
        <v>#REF!</v>
      </c>
      <c r="O777" s="258" t="e">
        <f t="shared" si="675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4"/>
        <v>#REF!</v>
      </c>
      <c r="K778" s="258" t="e">
        <f t="shared" si="624"/>
        <v>#REF!</v>
      </c>
      <c r="L778" s="258" t="e">
        <v>#REF!</v>
      </c>
      <c r="M778" s="258" t="e">
        <f t="shared" si="673"/>
        <v>#REF!</v>
      </c>
      <c r="N778" s="258" t="e">
        <f t="shared" si="674"/>
        <v>#REF!</v>
      </c>
      <c r="O778" s="258" t="e">
        <f t="shared" si="675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4"/>
        <v>#REF!</v>
      </c>
      <c r="K779" s="258" t="e">
        <f t="shared" si="624"/>
        <v>#REF!</v>
      </c>
      <c r="L779" s="258" t="e">
        <v>#REF!</v>
      </c>
      <c r="M779" s="258" t="e">
        <f t="shared" si="673"/>
        <v>#REF!</v>
      </c>
      <c r="N779" s="258" t="e">
        <f t="shared" si="674"/>
        <v>#REF!</v>
      </c>
      <c r="O779" s="258" t="e">
        <f t="shared" si="675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4"/>
        <v>#REF!</v>
      </c>
      <c r="K780" s="258" t="e">
        <f t="shared" si="624"/>
        <v>#REF!</v>
      </c>
      <c r="L780" s="258" t="e">
        <v>#REF!</v>
      </c>
      <c r="M780" s="258" t="e">
        <f t="shared" si="673"/>
        <v>#REF!</v>
      </c>
      <c r="N780" s="258" t="e">
        <f t="shared" si="674"/>
        <v>#REF!</v>
      </c>
      <c r="O780" s="258" t="e">
        <f t="shared" si="675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6">H781+I781</f>
        <v>#REF!</v>
      </c>
      <c r="K781" s="258" t="e">
        <f t="shared" si="676"/>
        <v>#REF!</v>
      </c>
      <c r="L781" s="258" t="e">
        <v>#REF!</v>
      </c>
      <c r="M781" s="258" t="e">
        <f t="shared" si="673"/>
        <v>#REF!</v>
      </c>
      <c r="N781" s="258" t="e">
        <f t="shared" si="674"/>
        <v>#REF!</v>
      </c>
      <c r="O781" s="258" t="e">
        <f t="shared" si="675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6"/>
        <v>#REF!</v>
      </c>
      <c r="K782" s="258" t="e">
        <f t="shared" si="676"/>
        <v>#REF!</v>
      </c>
      <c r="L782" s="258" t="e">
        <v>#REF!</v>
      </c>
      <c r="M782" s="258" t="e">
        <f t="shared" si="673"/>
        <v>#REF!</v>
      </c>
      <c r="N782" s="258" t="e">
        <f t="shared" si="674"/>
        <v>#REF!</v>
      </c>
      <c r="O782" s="258" t="e">
        <f t="shared" si="675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6"/>
        <v>#REF!</v>
      </c>
      <c r="K783" s="258" t="e">
        <f t="shared" si="676"/>
        <v>#REF!</v>
      </c>
      <c r="L783" s="258" t="e">
        <v>#REF!</v>
      </c>
      <c r="M783" s="258" t="e">
        <f t="shared" si="673"/>
        <v>#REF!</v>
      </c>
      <c r="N783" s="258" t="e">
        <f t="shared" si="674"/>
        <v>#REF!</v>
      </c>
      <c r="O783" s="258" t="e">
        <f t="shared" si="675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6"/>
        <v>#REF!</v>
      </c>
      <c r="K784" s="258" t="e">
        <f t="shared" si="676"/>
        <v>#REF!</v>
      </c>
      <c r="L784" s="258" t="e">
        <v>#REF!</v>
      </c>
      <c r="M784" s="258" t="e">
        <f t="shared" si="673"/>
        <v>#REF!</v>
      </c>
      <c r="N784" s="258" t="e">
        <f t="shared" si="674"/>
        <v>#REF!</v>
      </c>
      <c r="O784" s="258" t="e">
        <f t="shared" si="675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6"/>
        <v>#REF!</v>
      </c>
      <c r="K785" s="258" t="e">
        <f t="shared" si="676"/>
        <v>#REF!</v>
      </c>
      <c r="L785" s="258" t="e">
        <v>#REF!</v>
      </c>
      <c r="M785" s="258" t="e">
        <f t="shared" si="673"/>
        <v>#REF!</v>
      </c>
      <c r="N785" s="258" t="e">
        <f t="shared" si="674"/>
        <v>#REF!</v>
      </c>
      <c r="O785" s="258" t="e">
        <f t="shared" si="675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6"/>
        <v>#REF!</v>
      </c>
      <c r="K786" s="258" t="e">
        <f t="shared" si="676"/>
        <v>#REF!</v>
      </c>
      <c r="L786" s="258" t="e">
        <v>#REF!</v>
      </c>
      <c r="M786" s="258" t="e">
        <f t="shared" si="673"/>
        <v>#REF!</v>
      </c>
      <c r="N786" s="258" t="e">
        <f t="shared" si="674"/>
        <v>#REF!</v>
      </c>
      <c r="O786" s="258" t="e">
        <f t="shared" si="675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6"/>
        <v>#REF!</v>
      </c>
      <c r="K787" s="258" t="e">
        <f t="shared" si="676"/>
        <v>#REF!</v>
      </c>
      <c r="L787" s="258" t="e">
        <v>#REF!</v>
      </c>
      <c r="M787" s="258" t="e">
        <f t="shared" si="673"/>
        <v>#REF!</v>
      </c>
      <c r="N787" s="258" t="e">
        <f t="shared" si="674"/>
        <v>#REF!</v>
      </c>
      <c r="O787" s="258" t="e">
        <f t="shared" si="675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6"/>
        <v>#REF!</v>
      </c>
      <c r="K788" s="258" t="e">
        <f t="shared" si="676"/>
        <v>#REF!</v>
      </c>
      <c r="L788" s="258" t="e">
        <v>#REF!</v>
      </c>
      <c r="M788" s="258" t="e">
        <f t="shared" si="673"/>
        <v>#REF!</v>
      </c>
      <c r="N788" s="258" t="e">
        <f t="shared" si="674"/>
        <v>#REF!</v>
      </c>
      <c r="O788" s="258" t="e">
        <f t="shared" si="675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6"/>
        <v>#REF!</v>
      </c>
      <c r="K789" s="258" t="e">
        <f t="shared" si="676"/>
        <v>#REF!</v>
      </c>
      <c r="L789" s="258" t="e">
        <v>#REF!</v>
      </c>
      <c r="M789" s="258" t="e">
        <f t="shared" si="673"/>
        <v>#REF!</v>
      </c>
      <c r="N789" s="258" t="e">
        <f t="shared" si="674"/>
        <v>#REF!</v>
      </c>
      <c r="O789" s="258" t="e">
        <f t="shared" si="675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6"/>
        <v>#REF!</v>
      </c>
      <c r="K790" s="258" t="e">
        <f t="shared" si="676"/>
        <v>#REF!</v>
      </c>
      <c r="L790" s="258" t="e">
        <v>#REF!</v>
      </c>
      <c r="M790" s="258" t="e">
        <f t="shared" si="673"/>
        <v>#REF!</v>
      </c>
      <c r="N790" s="258" t="e">
        <f t="shared" si="674"/>
        <v>#REF!</v>
      </c>
      <c r="O790" s="258" t="e">
        <f t="shared" si="675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6"/>
        <v>#REF!</v>
      </c>
      <c r="K791" s="258" t="e">
        <f t="shared" si="676"/>
        <v>#REF!</v>
      </c>
      <c r="L791" s="258" t="e">
        <v>#REF!</v>
      </c>
      <c r="M791" s="258" t="e">
        <f t="shared" si="673"/>
        <v>#REF!</v>
      </c>
      <c r="N791" s="258" t="e">
        <f t="shared" si="674"/>
        <v>#REF!</v>
      </c>
      <c r="O791" s="258" t="e">
        <f t="shared" si="675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6"/>
        <v>#REF!</v>
      </c>
      <c r="K792" s="258" t="e">
        <f t="shared" si="676"/>
        <v>#REF!</v>
      </c>
      <c r="L792" s="258" t="e">
        <v>#REF!</v>
      </c>
      <c r="M792" s="258" t="e">
        <f t="shared" ref="M792:M823" si="677">L792+L792</f>
        <v>#REF!</v>
      </c>
      <c r="N792" s="258" t="e">
        <f t="shared" ref="N792:N823" si="678">L792+M792</f>
        <v>#REF!</v>
      </c>
      <c r="O792" s="258" t="e">
        <f t="shared" si="675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6"/>
        <v>#REF!</v>
      </c>
      <c r="K793" s="258" t="e">
        <f t="shared" si="676"/>
        <v>#REF!</v>
      </c>
      <c r="L793" s="258" t="e">
        <v>#REF!</v>
      </c>
      <c r="M793" s="258" t="e">
        <f t="shared" si="677"/>
        <v>#REF!</v>
      </c>
      <c r="N793" s="258" t="e">
        <f t="shared" si="678"/>
        <v>#REF!</v>
      </c>
      <c r="O793" s="258" t="e">
        <f t="shared" si="675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6"/>
        <v>#REF!</v>
      </c>
      <c r="K794" s="258" t="e">
        <f t="shared" si="676"/>
        <v>#REF!</v>
      </c>
      <c r="L794" s="258" t="e">
        <v>#REF!</v>
      </c>
      <c r="M794" s="258" t="e">
        <f t="shared" si="677"/>
        <v>#REF!</v>
      </c>
      <c r="N794" s="258" t="e">
        <f t="shared" si="678"/>
        <v>#REF!</v>
      </c>
      <c r="O794" s="258" t="e">
        <f t="shared" si="675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6"/>
        <v>#REF!</v>
      </c>
      <c r="K795" s="258" t="e">
        <f t="shared" si="676"/>
        <v>#REF!</v>
      </c>
      <c r="L795" s="258" t="e">
        <v>#REF!</v>
      </c>
      <c r="M795" s="258" t="e">
        <f t="shared" si="677"/>
        <v>#REF!</v>
      </c>
      <c r="N795" s="258" t="e">
        <f t="shared" si="678"/>
        <v>#REF!</v>
      </c>
      <c r="O795" s="258" t="e">
        <f t="shared" si="675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6"/>
        <v>#REF!</v>
      </c>
      <c r="K796" s="258" t="e">
        <f t="shared" si="676"/>
        <v>#REF!</v>
      </c>
      <c r="L796" s="258" t="e">
        <v>#REF!</v>
      </c>
      <c r="M796" s="258" t="e">
        <f t="shared" si="677"/>
        <v>#REF!</v>
      </c>
      <c r="N796" s="258" t="e">
        <f t="shared" si="678"/>
        <v>#REF!</v>
      </c>
      <c r="O796" s="258" t="e">
        <f t="shared" si="675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6"/>
        <v>#REF!</v>
      </c>
      <c r="K797" s="258" t="e">
        <f t="shared" si="676"/>
        <v>#REF!</v>
      </c>
      <c r="L797" s="258" t="e">
        <v>#REF!</v>
      </c>
      <c r="M797" s="258" t="e">
        <f t="shared" si="677"/>
        <v>#REF!</v>
      </c>
      <c r="N797" s="258" t="e">
        <f t="shared" si="678"/>
        <v>#REF!</v>
      </c>
      <c r="O797" s="258" t="e">
        <f t="shared" si="675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6"/>
        <v>#REF!</v>
      </c>
      <c r="K798" s="258" t="e">
        <f t="shared" si="676"/>
        <v>#REF!</v>
      </c>
      <c r="L798" s="258" t="e">
        <v>#REF!</v>
      </c>
      <c r="M798" s="258" t="e">
        <f t="shared" si="677"/>
        <v>#REF!</v>
      </c>
      <c r="N798" s="258" t="e">
        <f t="shared" si="678"/>
        <v>#REF!</v>
      </c>
      <c r="O798" s="258" t="e">
        <f t="shared" si="675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6"/>
        <v>#REF!</v>
      </c>
      <c r="K799" s="258" t="e">
        <f t="shared" si="676"/>
        <v>#REF!</v>
      </c>
      <c r="L799" s="258" t="e">
        <v>#REF!</v>
      </c>
      <c r="M799" s="258" t="e">
        <f t="shared" si="677"/>
        <v>#REF!</v>
      </c>
      <c r="N799" s="258" t="e">
        <f t="shared" si="678"/>
        <v>#REF!</v>
      </c>
      <c r="O799" s="258" t="e">
        <f t="shared" si="675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6"/>
        <v>#REF!</v>
      </c>
      <c r="K800" s="258" t="e">
        <f t="shared" si="676"/>
        <v>#REF!</v>
      </c>
      <c r="L800" s="258" t="e">
        <v>#REF!</v>
      </c>
      <c r="M800" s="258" t="e">
        <f t="shared" si="677"/>
        <v>#REF!</v>
      </c>
      <c r="N800" s="258" t="e">
        <f t="shared" si="678"/>
        <v>#REF!</v>
      </c>
      <c r="O800" s="258" t="e">
        <f t="shared" si="675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6"/>
        <v>#REF!</v>
      </c>
      <c r="K801" s="258" t="e">
        <f t="shared" si="676"/>
        <v>#REF!</v>
      </c>
      <c r="L801" s="258" t="e">
        <v>#REF!</v>
      </c>
      <c r="M801" s="258" t="e">
        <f t="shared" si="677"/>
        <v>#REF!</v>
      </c>
      <c r="N801" s="258" t="e">
        <f t="shared" si="678"/>
        <v>#REF!</v>
      </c>
      <c r="O801" s="258" t="e">
        <f t="shared" si="675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6"/>
        <v>#REF!</v>
      </c>
      <c r="K802" s="258" t="e">
        <f t="shared" si="676"/>
        <v>#REF!</v>
      </c>
      <c r="L802" s="258" t="e">
        <v>#REF!</v>
      </c>
      <c r="M802" s="258" t="e">
        <f t="shared" si="677"/>
        <v>#REF!</v>
      </c>
      <c r="N802" s="258" t="e">
        <f t="shared" si="678"/>
        <v>#REF!</v>
      </c>
      <c r="O802" s="258" t="e">
        <f t="shared" si="675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6"/>
        <v>#REF!</v>
      </c>
      <c r="K803" s="258" t="e">
        <f t="shared" si="676"/>
        <v>#REF!</v>
      </c>
      <c r="L803" s="258" t="e">
        <v>#REF!</v>
      </c>
      <c r="M803" s="258" t="e">
        <f t="shared" si="677"/>
        <v>#REF!</v>
      </c>
      <c r="N803" s="258" t="e">
        <f t="shared" si="678"/>
        <v>#REF!</v>
      </c>
      <c r="O803" s="258" t="e">
        <f t="shared" si="675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6"/>
        <v>#REF!</v>
      </c>
      <c r="K804" s="258" t="e">
        <f t="shared" si="676"/>
        <v>#REF!</v>
      </c>
      <c r="L804" s="258" t="e">
        <v>#REF!</v>
      </c>
      <c r="M804" s="258" t="e">
        <f t="shared" si="677"/>
        <v>#REF!</v>
      </c>
      <c r="N804" s="258" t="e">
        <f t="shared" si="678"/>
        <v>#REF!</v>
      </c>
      <c r="O804" s="258" t="e">
        <f t="shared" si="675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6"/>
        <v>#REF!</v>
      </c>
      <c r="K805" s="258" t="e">
        <f t="shared" si="676"/>
        <v>#REF!</v>
      </c>
      <c r="L805" s="258" t="e">
        <v>#REF!</v>
      </c>
      <c r="M805" s="258" t="e">
        <f t="shared" si="677"/>
        <v>#REF!</v>
      </c>
      <c r="N805" s="258" t="e">
        <f t="shared" si="678"/>
        <v>#REF!</v>
      </c>
      <c r="O805" s="258" t="e">
        <f t="shared" si="675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6"/>
        <v>#REF!</v>
      </c>
      <c r="K806" s="258" t="e">
        <f t="shared" si="676"/>
        <v>#REF!</v>
      </c>
      <c r="L806" s="258" t="e">
        <v>#REF!</v>
      </c>
      <c r="M806" s="258" t="e">
        <f t="shared" si="677"/>
        <v>#REF!</v>
      </c>
      <c r="N806" s="258" t="e">
        <f t="shared" si="678"/>
        <v>#REF!</v>
      </c>
      <c r="O806" s="258" t="e">
        <f t="shared" si="675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6"/>
        <v>#REF!</v>
      </c>
      <c r="K807" s="258" t="e">
        <f t="shared" si="676"/>
        <v>#REF!</v>
      </c>
      <c r="L807" s="258" t="e">
        <v>#REF!</v>
      </c>
      <c r="M807" s="258" t="e">
        <f t="shared" si="677"/>
        <v>#REF!</v>
      </c>
      <c r="N807" s="258" t="e">
        <f t="shared" si="678"/>
        <v>#REF!</v>
      </c>
      <c r="O807" s="258" t="e">
        <f t="shared" si="675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6"/>
        <v>#REF!</v>
      </c>
      <c r="K808" s="258" t="e">
        <f t="shared" si="676"/>
        <v>#REF!</v>
      </c>
      <c r="L808" s="258" t="e">
        <v>#REF!</v>
      </c>
      <c r="M808" s="258" t="e">
        <f t="shared" si="677"/>
        <v>#REF!</v>
      </c>
      <c r="N808" s="258" t="e">
        <f t="shared" si="678"/>
        <v>#REF!</v>
      </c>
      <c r="O808" s="258" t="e">
        <f t="shared" si="675"/>
        <v>#REF!</v>
      </c>
    </row>
    <row r="809" spans="1:15" ht="35.450000000000003" hidden="1" customHeight="1" x14ac:dyDescent="0.2">
      <c r="A809" s="524" t="s">
        <v>36</v>
      </c>
      <c r="B809" s="525"/>
      <c r="C809" s="525"/>
      <c r="D809" s="525"/>
      <c r="E809" s="525"/>
      <c r="F809" s="525"/>
      <c r="G809" s="258" t="e">
        <v>#REF!</v>
      </c>
      <c r="H809" s="258" t="e">
        <v>#REF!</v>
      </c>
      <c r="I809" s="258" t="e">
        <v>#REF!</v>
      </c>
      <c r="J809" s="258" t="e">
        <f t="shared" si="676"/>
        <v>#REF!</v>
      </c>
      <c r="K809" s="258" t="e">
        <f t="shared" si="676"/>
        <v>#REF!</v>
      </c>
      <c r="L809" s="258" t="e">
        <v>#REF!</v>
      </c>
      <c r="M809" s="258" t="e">
        <f t="shared" si="677"/>
        <v>#REF!</v>
      </c>
      <c r="N809" s="258" t="e">
        <f t="shared" si="678"/>
        <v>#REF!</v>
      </c>
      <c r="O809" s="258" t="e">
        <f t="shared" si="675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6"/>
        <v>#REF!</v>
      </c>
      <c r="K810" s="258" t="e">
        <f t="shared" si="676"/>
        <v>#REF!</v>
      </c>
      <c r="L810" s="258" t="e">
        <v>#REF!</v>
      </c>
      <c r="M810" s="258" t="e">
        <f t="shared" si="677"/>
        <v>#REF!</v>
      </c>
      <c r="N810" s="258" t="e">
        <f t="shared" si="678"/>
        <v>#REF!</v>
      </c>
      <c r="O810" s="258" t="e">
        <f t="shared" si="675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6"/>
        <v>#REF!</v>
      </c>
      <c r="K811" s="258" t="e">
        <f t="shared" si="676"/>
        <v>#REF!</v>
      </c>
      <c r="L811" s="258" t="e">
        <v>#REF!</v>
      </c>
      <c r="M811" s="258" t="e">
        <f t="shared" si="677"/>
        <v>#REF!</v>
      </c>
      <c r="N811" s="258" t="e">
        <f t="shared" si="678"/>
        <v>#REF!</v>
      </c>
      <c r="O811" s="258" t="e">
        <f t="shared" si="675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6"/>
        <v>#REF!</v>
      </c>
      <c r="K812" s="258" t="e">
        <f t="shared" si="676"/>
        <v>#REF!</v>
      </c>
      <c r="L812" s="258" t="e">
        <v>#REF!</v>
      </c>
      <c r="M812" s="258" t="e">
        <f t="shared" si="677"/>
        <v>#REF!</v>
      </c>
      <c r="N812" s="258" t="e">
        <f t="shared" si="678"/>
        <v>#REF!</v>
      </c>
      <c r="O812" s="258" t="e">
        <f t="shared" si="675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6"/>
        <v>#REF!</v>
      </c>
      <c r="K813" s="258" t="e">
        <f t="shared" si="676"/>
        <v>#REF!</v>
      </c>
      <c r="L813" s="258" t="e">
        <v>#REF!</v>
      </c>
      <c r="M813" s="258" t="e">
        <f t="shared" si="677"/>
        <v>#REF!</v>
      </c>
      <c r="N813" s="258" t="e">
        <f t="shared" si="678"/>
        <v>#REF!</v>
      </c>
      <c r="O813" s="258" t="e">
        <f t="shared" si="675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6"/>
        <v>#REF!</v>
      </c>
      <c r="K814" s="258" t="e">
        <f t="shared" si="676"/>
        <v>#REF!</v>
      </c>
      <c r="L814" s="258" t="e">
        <v>#REF!</v>
      </c>
      <c r="M814" s="258" t="e">
        <f t="shared" si="677"/>
        <v>#REF!</v>
      </c>
      <c r="N814" s="258" t="e">
        <f t="shared" si="678"/>
        <v>#REF!</v>
      </c>
      <c r="O814" s="258" t="e">
        <f t="shared" si="675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6"/>
        <v>#REF!</v>
      </c>
      <c r="K815" s="258" t="e">
        <f t="shared" si="676"/>
        <v>#REF!</v>
      </c>
      <c r="L815" s="258" t="e">
        <v>#REF!</v>
      </c>
      <c r="M815" s="258" t="e">
        <f t="shared" si="677"/>
        <v>#REF!</v>
      </c>
      <c r="N815" s="258" t="e">
        <f t="shared" si="678"/>
        <v>#REF!</v>
      </c>
      <c r="O815" s="258" t="e">
        <f t="shared" si="675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6"/>
        <v>#REF!</v>
      </c>
      <c r="K816" s="258" t="e">
        <f t="shared" si="676"/>
        <v>#REF!</v>
      </c>
      <c r="L816" s="258" t="e">
        <v>#REF!</v>
      </c>
      <c r="M816" s="258" t="e">
        <f t="shared" si="677"/>
        <v>#REF!</v>
      </c>
      <c r="N816" s="258" t="e">
        <f t="shared" si="678"/>
        <v>#REF!</v>
      </c>
      <c r="O816" s="258" t="e">
        <f t="shared" si="675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9">H817+I817</f>
        <v>#REF!</v>
      </c>
      <c r="K817" s="258" t="e">
        <f t="shared" si="679"/>
        <v>#REF!</v>
      </c>
      <c r="L817" s="258" t="e">
        <v>#REF!</v>
      </c>
      <c r="M817" s="258" t="e">
        <f t="shared" si="677"/>
        <v>#REF!</v>
      </c>
      <c r="N817" s="258" t="e">
        <f t="shared" si="678"/>
        <v>#REF!</v>
      </c>
      <c r="O817" s="258" t="e">
        <f t="shared" si="675"/>
        <v>#REF!</v>
      </c>
    </row>
    <row r="818" spans="1:15" ht="51" hidden="1" customHeight="1" x14ac:dyDescent="0.2">
      <c r="A818" s="524" t="s">
        <v>40</v>
      </c>
      <c r="B818" s="525"/>
      <c r="C818" s="525"/>
      <c r="D818" s="525"/>
      <c r="E818" s="525"/>
      <c r="F818" s="525"/>
      <c r="G818" s="258" t="e">
        <v>#REF!</v>
      </c>
      <c r="H818" s="258" t="e">
        <v>#REF!</v>
      </c>
      <c r="I818" s="258" t="e">
        <v>#REF!</v>
      </c>
      <c r="J818" s="258" t="e">
        <f t="shared" si="679"/>
        <v>#REF!</v>
      </c>
      <c r="K818" s="258" t="e">
        <f t="shared" si="679"/>
        <v>#REF!</v>
      </c>
      <c r="L818" s="258" t="e">
        <v>#REF!</v>
      </c>
      <c r="M818" s="258" t="e">
        <f t="shared" si="677"/>
        <v>#REF!</v>
      </c>
      <c r="N818" s="258" t="e">
        <f t="shared" si="678"/>
        <v>#REF!</v>
      </c>
      <c r="O818" s="258" t="e">
        <f t="shared" si="675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9"/>
        <v>#REF!</v>
      </c>
      <c r="K819" s="258" t="e">
        <f t="shared" si="679"/>
        <v>#REF!</v>
      </c>
      <c r="L819" s="258" t="e">
        <v>#REF!</v>
      </c>
      <c r="M819" s="258" t="e">
        <f t="shared" si="677"/>
        <v>#REF!</v>
      </c>
      <c r="N819" s="258" t="e">
        <f t="shared" si="678"/>
        <v>#REF!</v>
      </c>
      <c r="O819" s="258" t="e">
        <f t="shared" si="675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9"/>
        <v>#REF!</v>
      </c>
      <c r="K820" s="258" t="e">
        <f t="shared" si="679"/>
        <v>#REF!</v>
      </c>
      <c r="L820" s="258" t="e">
        <v>#REF!</v>
      </c>
      <c r="M820" s="258" t="e">
        <f t="shared" si="677"/>
        <v>#REF!</v>
      </c>
      <c r="N820" s="258" t="e">
        <f t="shared" si="678"/>
        <v>#REF!</v>
      </c>
      <c r="O820" s="258" t="e">
        <f t="shared" si="675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9"/>
        <v>#REF!</v>
      </c>
      <c r="K821" s="258" t="e">
        <f t="shared" si="679"/>
        <v>#REF!</v>
      </c>
      <c r="L821" s="258" t="e">
        <v>#REF!</v>
      </c>
      <c r="M821" s="258" t="e">
        <f t="shared" si="677"/>
        <v>#REF!</v>
      </c>
      <c r="N821" s="258" t="e">
        <f t="shared" si="678"/>
        <v>#REF!</v>
      </c>
      <c r="O821" s="258" t="e">
        <f t="shared" si="675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9"/>
        <v>#REF!</v>
      </c>
      <c r="K822" s="258" t="e">
        <f t="shared" si="679"/>
        <v>#REF!</v>
      </c>
      <c r="L822" s="258" t="e">
        <v>#REF!</v>
      </c>
      <c r="M822" s="258" t="e">
        <f t="shared" si="677"/>
        <v>#REF!</v>
      </c>
      <c r="N822" s="258" t="e">
        <f t="shared" si="678"/>
        <v>#REF!</v>
      </c>
      <c r="O822" s="258" t="e">
        <f t="shared" si="675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9"/>
        <v>#REF!</v>
      </c>
      <c r="K823" s="258" t="e">
        <f t="shared" si="679"/>
        <v>#REF!</v>
      </c>
      <c r="L823" s="258" t="e">
        <v>#REF!</v>
      </c>
      <c r="M823" s="258" t="e">
        <f t="shared" si="677"/>
        <v>#REF!</v>
      </c>
      <c r="N823" s="258" t="e">
        <f t="shared" si="678"/>
        <v>#REF!</v>
      </c>
      <c r="O823" s="258" t="e">
        <f t="shared" si="675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9"/>
        <v>#REF!</v>
      </c>
      <c r="K824" s="258" t="e">
        <f t="shared" si="679"/>
        <v>#REF!</v>
      </c>
      <c r="L824" s="258" t="e">
        <v>#REF!</v>
      </c>
      <c r="M824" s="258" t="e">
        <f t="shared" ref="M824:M855" si="680">L824+L824</f>
        <v>#REF!</v>
      </c>
      <c r="N824" s="258" t="e">
        <f t="shared" ref="N824:N855" si="681">L824+M824</f>
        <v>#REF!</v>
      </c>
      <c r="O824" s="258" t="e">
        <f t="shared" si="675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9"/>
        <v>#REF!</v>
      </c>
      <c r="K825" s="258" t="e">
        <f t="shared" si="679"/>
        <v>#REF!</v>
      </c>
      <c r="L825" s="258" t="e">
        <v>#REF!</v>
      </c>
      <c r="M825" s="258" t="e">
        <f t="shared" si="680"/>
        <v>#REF!</v>
      </c>
      <c r="N825" s="258" t="e">
        <f t="shared" si="681"/>
        <v>#REF!</v>
      </c>
      <c r="O825" s="258" t="e">
        <f t="shared" si="675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9"/>
        <v>#REF!</v>
      </c>
      <c r="K826" s="258" t="e">
        <f t="shared" si="679"/>
        <v>#REF!</v>
      </c>
      <c r="L826" s="258" t="e">
        <v>#REF!</v>
      </c>
      <c r="M826" s="258" t="e">
        <f t="shared" si="680"/>
        <v>#REF!</v>
      </c>
      <c r="N826" s="258" t="e">
        <f t="shared" si="681"/>
        <v>#REF!</v>
      </c>
      <c r="O826" s="258" t="e">
        <f t="shared" si="675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9"/>
        <v>#REF!</v>
      </c>
      <c r="K827" s="258" t="e">
        <f t="shared" si="679"/>
        <v>#REF!</v>
      </c>
      <c r="L827" s="258" t="e">
        <v>#REF!</v>
      </c>
      <c r="M827" s="258" t="e">
        <f t="shared" si="680"/>
        <v>#REF!</v>
      </c>
      <c r="N827" s="258" t="e">
        <f t="shared" si="681"/>
        <v>#REF!</v>
      </c>
      <c r="O827" s="258" t="e">
        <f t="shared" ref="O827:O881" si="682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9"/>
        <v>#REF!</v>
      </c>
      <c r="K828" s="258" t="e">
        <f t="shared" si="679"/>
        <v>#REF!</v>
      </c>
      <c r="L828" s="258" t="e">
        <v>#REF!</v>
      </c>
      <c r="M828" s="258" t="e">
        <f t="shared" si="680"/>
        <v>#REF!</v>
      </c>
      <c r="N828" s="258" t="e">
        <f t="shared" si="681"/>
        <v>#REF!</v>
      </c>
      <c r="O828" s="258" t="e">
        <f t="shared" si="682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9"/>
        <v>#REF!</v>
      </c>
      <c r="K829" s="258" t="e">
        <f t="shared" si="679"/>
        <v>#REF!</v>
      </c>
      <c r="L829" s="258" t="e">
        <v>#REF!</v>
      </c>
      <c r="M829" s="258" t="e">
        <f t="shared" si="680"/>
        <v>#REF!</v>
      </c>
      <c r="N829" s="258" t="e">
        <f t="shared" si="681"/>
        <v>#REF!</v>
      </c>
      <c r="O829" s="258" t="e">
        <f t="shared" si="682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9"/>
        <v>#REF!</v>
      </c>
      <c r="K830" s="258" t="e">
        <f t="shared" si="679"/>
        <v>#REF!</v>
      </c>
      <c r="L830" s="258" t="e">
        <v>#REF!</v>
      </c>
      <c r="M830" s="258" t="e">
        <f t="shared" si="680"/>
        <v>#REF!</v>
      </c>
      <c r="N830" s="258" t="e">
        <f t="shared" si="681"/>
        <v>#REF!</v>
      </c>
      <c r="O830" s="258" t="e">
        <f t="shared" si="682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9"/>
        <v>#REF!</v>
      </c>
      <c r="K831" s="258" t="e">
        <f t="shared" si="679"/>
        <v>#REF!</v>
      </c>
      <c r="L831" s="258" t="e">
        <v>#REF!</v>
      </c>
      <c r="M831" s="258" t="e">
        <f t="shared" si="680"/>
        <v>#REF!</v>
      </c>
      <c r="N831" s="258" t="e">
        <f t="shared" si="681"/>
        <v>#REF!</v>
      </c>
      <c r="O831" s="258" t="e">
        <f t="shared" si="682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9"/>
        <v>#REF!</v>
      </c>
      <c r="K832" s="258" t="e">
        <f t="shared" si="679"/>
        <v>#REF!</v>
      </c>
      <c r="L832" s="258" t="e">
        <v>#REF!</v>
      </c>
      <c r="M832" s="258" t="e">
        <f t="shared" si="680"/>
        <v>#REF!</v>
      </c>
      <c r="N832" s="258" t="e">
        <f t="shared" si="681"/>
        <v>#REF!</v>
      </c>
      <c r="O832" s="258" t="e">
        <f t="shared" si="682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9"/>
        <v>#REF!</v>
      </c>
      <c r="K833" s="258" t="e">
        <f t="shared" si="679"/>
        <v>#REF!</v>
      </c>
      <c r="L833" s="258" t="e">
        <v>#REF!</v>
      </c>
      <c r="M833" s="258" t="e">
        <f t="shared" si="680"/>
        <v>#REF!</v>
      </c>
      <c r="N833" s="258" t="e">
        <f t="shared" si="681"/>
        <v>#REF!</v>
      </c>
      <c r="O833" s="258" t="e">
        <f t="shared" si="682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9"/>
        <v>#REF!</v>
      </c>
      <c r="K834" s="258" t="e">
        <f t="shared" si="679"/>
        <v>#REF!</v>
      </c>
      <c r="L834" s="258" t="e">
        <v>#REF!</v>
      </c>
      <c r="M834" s="258" t="e">
        <f t="shared" si="680"/>
        <v>#REF!</v>
      </c>
      <c r="N834" s="258" t="e">
        <f t="shared" si="681"/>
        <v>#REF!</v>
      </c>
      <c r="O834" s="258" t="e">
        <f t="shared" si="682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9"/>
        <v>#REF!</v>
      </c>
      <c r="K835" s="258" t="e">
        <f t="shared" si="679"/>
        <v>#REF!</v>
      </c>
      <c r="L835" s="258" t="e">
        <v>#REF!</v>
      </c>
      <c r="M835" s="258" t="e">
        <f t="shared" si="680"/>
        <v>#REF!</v>
      </c>
      <c r="N835" s="258" t="e">
        <f t="shared" si="681"/>
        <v>#REF!</v>
      </c>
      <c r="O835" s="258" t="e">
        <f t="shared" si="682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9"/>
        <v>#REF!</v>
      </c>
      <c r="K836" s="258" t="e">
        <f t="shared" si="679"/>
        <v>#REF!</v>
      </c>
      <c r="L836" s="258" t="e">
        <v>#REF!</v>
      </c>
      <c r="M836" s="258" t="e">
        <f t="shared" si="680"/>
        <v>#REF!</v>
      </c>
      <c r="N836" s="258" t="e">
        <f t="shared" si="681"/>
        <v>#REF!</v>
      </c>
      <c r="O836" s="258" t="e">
        <f t="shared" si="682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9"/>
        <v>#REF!</v>
      </c>
      <c r="K837" s="258" t="e">
        <f t="shared" si="679"/>
        <v>#REF!</v>
      </c>
      <c r="L837" s="258" t="e">
        <v>#REF!</v>
      </c>
      <c r="M837" s="258" t="e">
        <f t="shared" si="680"/>
        <v>#REF!</v>
      </c>
      <c r="N837" s="258" t="e">
        <f t="shared" si="681"/>
        <v>#REF!</v>
      </c>
      <c r="O837" s="258" t="e">
        <f t="shared" si="682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9"/>
        <v>#REF!</v>
      </c>
      <c r="K838" s="258" t="e">
        <f t="shared" si="679"/>
        <v>#REF!</v>
      </c>
      <c r="L838" s="258" t="e">
        <v>#REF!</v>
      </c>
      <c r="M838" s="258" t="e">
        <f t="shared" si="680"/>
        <v>#REF!</v>
      </c>
      <c r="N838" s="258" t="e">
        <f t="shared" si="681"/>
        <v>#REF!</v>
      </c>
      <c r="O838" s="258" t="e">
        <f t="shared" si="682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9"/>
        <v>#REF!</v>
      </c>
      <c r="K839" s="258" t="e">
        <f t="shared" si="679"/>
        <v>#REF!</v>
      </c>
      <c r="L839" s="258" t="e">
        <v>#REF!</v>
      </c>
      <c r="M839" s="258" t="e">
        <f t="shared" si="680"/>
        <v>#REF!</v>
      </c>
      <c r="N839" s="258" t="e">
        <f t="shared" si="681"/>
        <v>#REF!</v>
      </c>
      <c r="O839" s="258" t="e">
        <f t="shared" si="682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9"/>
        <v>#REF!</v>
      </c>
      <c r="K840" s="258" t="e">
        <f t="shared" si="679"/>
        <v>#REF!</v>
      </c>
      <c r="L840" s="258" t="e">
        <v>#REF!</v>
      </c>
      <c r="M840" s="258" t="e">
        <f t="shared" si="680"/>
        <v>#REF!</v>
      </c>
      <c r="N840" s="258" t="e">
        <f t="shared" si="681"/>
        <v>#REF!</v>
      </c>
      <c r="O840" s="258" t="e">
        <f t="shared" si="682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9"/>
        <v>#REF!</v>
      </c>
      <c r="K841" s="258" t="e">
        <f t="shared" si="679"/>
        <v>#REF!</v>
      </c>
      <c r="L841" s="258" t="e">
        <v>#REF!</v>
      </c>
      <c r="M841" s="258" t="e">
        <f t="shared" si="680"/>
        <v>#REF!</v>
      </c>
      <c r="N841" s="258" t="e">
        <f t="shared" si="681"/>
        <v>#REF!</v>
      </c>
      <c r="O841" s="258" t="e">
        <f t="shared" si="682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9"/>
        <v>#REF!</v>
      </c>
      <c r="K842" s="258" t="e">
        <f t="shared" si="679"/>
        <v>#REF!</v>
      </c>
      <c r="L842" s="258" t="e">
        <v>#REF!</v>
      </c>
      <c r="M842" s="258" t="e">
        <f t="shared" si="680"/>
        <v>#REF!</v>
      </c>
      <c r="N842" s="258" t="e">
        <f t="shared" si="681"/>
        <v>#REF!</v>
      </c>
      <c r="O842" s="258" t="e">
        <f t="shared" si="682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9"/>
        <v>#REF!</v>
      </c>
      <c r="K843" s="258" t="e">
        <f t="shared" si="679"/>
        <v>#REF!</v>
      </c>
      <c r="L843" s="258" t="e">
        <v>#REF!</v>
      </c>
      <c r="M843" s="258" t="e">
        <f t="shared" si="680"/>
        <v>#REF!</v>
      </c>
      <c r="N843" s="258" t="e">
        <f t="shared" si="681"/>
        <v>#REF!</v>
      </c>
      <c r="O843" s="258" t="e">
        <f t="shared" si="682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9"/>
        <v>#REF!</v>
      </c>
      <c r="K844" s="258" t="e">
        <f t="shared" si="679"/>
        <v>#REF!</v>
      </c>
      <c r="L844" s="258" t="e">
        <v>#REF!</v>
      </c>
      <c r="M844" s="258" t="e">
        <f t="shared" si="680"/>
        <v>#REF!</v>
      </c>
      <c r="N844" s="258" t="e">
        <f t="shared" si="681"/>
        <v>#REF!</v>
      </c>
      <c r="O844" s="258" t="e">
        <f t="shared" si="682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9"/>
        <v>#REF!</v>
      </c>
      <c r="K845" s="258" t="e">
        <f t="shared" si="679"/>
        <v>#REF!</v>
      </c>
      <c r="L845" s="258" t="e">
        <v>#REF!</v>
      </c>
      <c r="M845" s="258" t="e">
        <f t="shared" si="680"/>
        <v>#REF!</v>
      </c>
      <c r="N845" s="258" t="e">
        <f t="shared" si="681"/>
        <v>#REF!</v>
      </c>
      <c r="O845" s="258" t="e">
        <f t="shared" si="682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9"/>
        <v>#REF!</v>
      </c>
      <c r="K846" s="258" t="e">
        <f t="shared" si="679"/>
        <v>#REF!</v>
      </c>
      <c r="L846" s="258" t="e">
        <v>#REF!</v>
      </c>
      <c r="M846" s="258" t="e">
        <f t="shared" si="680"/>
        <v>#REF!</v>
      </c>
      <c r="N846" s="258" t="e">
        <f t="shared" si="681"/>
        <v>#REF!</v>
      </c>
      <c r="O846" s="258" t="e">
        <f t="shared" si="682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9"/>
        <v>#REF!</v>
      </c>
      <c r="K847" s="258" t="e">
        <f t="shared" si="679"/>
        <v>#REF!</v>
      </c>
      <c r="L847" s="258" t="e">
        <v>#REF!</v>
      </c>
      <c r="M847" s="258" t="e">
        <f t="shared" si="680"/>
        <v>#REF!</v>
      </c>
      <c r="N847" s="258" t="e">
        <f t="shared" si="681"/>
        <v>#REF!</v>
      </c>
      <c r="O847" s="258" t="e">
        <f t="shared" si="682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9"/>
        <v>#REF!</v>
      </c>
      <c r="K848" s="258" t="e">
        <f t="shared" si="679"/>
        <v>#REF!</v>
      </c>
      <c r="L848" s="258" t="e">
        <v>#REF!</v>
      </c>
      <c r="M848" s="258" t="e">
        <f t="shared" si="680"/>
        <v>#REF!</v>
      </c>
      <c r="N848" s="258" t="e">
        <f t="shared" si="681"/>
        <v>#REF!</v>
      </c>
      <c r="O848" s="258" t="e">
        <f t="shared" si="682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9"/>
        <v>#REF!</v>
      </c>
      <c r="K849" s="258" t="e">
        <f t="shared" si="679"/>
        <v>#REF!</v>
      </c>
      <c r="L849" s="258" t="e">
        <v>#REF!</v>
      </c>
      <c r="M849" s="258" t="e">
        <f t="shared" si="680"/>
        <v>#REF!</v>
      </c>
      <c r="N849" s="258" t="e">
        <f t="shared" si="681"/>
        <v>#REF!</v>
      </c>
      <c r="O849" s="258" t="e">
        <f t="shared" si="682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9"/>
        <v>#REF!</v>
      </c>
      <c r="K850" s="258" t="e">
        <f t="shared" si="679"/>
        <v>#REF!</v>
      </c>
      <c r="L850" s="258" t="e">
        <v>#REF!</v>
      </c>
      <c r="M850" s="258" t="e">
        <f t="shared" si="680"/>
        <v>#REF!</v>
      </c>
      <c r="N850" s="258" t="e">
        <f t="shared" si="681"/>
        <v>#REF!</v>
      </c>
      <c r="O850" s="258" t="e">
        <f t="shared" si="682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9"/>
        <v>#REF!</v>
      </c>
      <c r="K851" s="258" t="e">
        <f t="shared" si="679"/>
        <v>#REF!</v>
      </c>
      <c r="L851" s="258" t="e">
        <v>#REF!</v>
      </c>
      <c r="M851" s="258" t="e">
        <f t="shared" si="680"/>
        <v>#REF!</v>
      </c>
      <c r="N851" s="258" t="e">
        <f t="shared" si="681"/>
        <v>#REF!</v>
      </c>
      <c r="O851" s="258" t="e">
        <f t="shared" si="682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9"/>
        <v>#REF!</v>
      </c>
      <c r="K852" s="258" t="e">
        <f t="shared" si="679"/>
        <v>#REF!</v>
      </c>
      <c r="L852" s="258" t="e">
        <v>#REF!</v>
      </c>
      <c r="M852" s="258" t="e">
        <f t="shared" si="680"/>
        <v>#REF!</v>
      </c>
      <c r="N852" s="258" t="e">
        <f t="shared" si="681"/>
        <v>#REF!</v>
      </c>
      <c r="O852" s="258" t="e">
        <f t="shared" si="682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9"/>
        <v>#REF!</v>
      </c>
      <c r="K853" s="258" t="e">
        <f t="shared" si="679"/>
        <v>#REF!</v>
      </c>
      <c r="L853" s="258" t="e">
        <v>#REF!</v>
      </c>
      <c r="M853" s="258" t="e">
        <f t="shared" si="680"/>
        <v>#REF!</v>
      </c>
      <c r="N853" s="258" t="e">
        <f t="shared" si="681"/>
        <v>#REF!</v>
      </c>
      <c r="O853" s="258" t="e">
        <f t="shared" si="682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9"/>
        <v>#REF!</v>
      </c>
      <c r="K854" s="258" t="e">
        <f t="shared" si="679"/>
        <v>#REF!</v>
      </c>
      <c r="L854" s="258" t="e">
        <v>#REF!</v>
      </c>
      <c r="M854" s="258" t="e">
        <f t="shared" si="680"/>
        <v>#REF!</v>
      </c>
      <c r="N854" s="258" t="e">
        <f t="shared" si="681"/>
        <v>#REF!</v>
      </c>
      <c r="O854" s="258" t="e">
        <f t="shared" si="682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9"/>
        <v>#REF!</v>
      </c>
      <c r="K855" s="258" t="e">
        <f t="shared" si="679"/>
        <v>#REF!</v>
      </c>
      <c r="L855" s="258" t="e">
        <v>#REF!</v>
      </c>
      <c r="M855" s="258" t="e">
        <f t="shared" si="680"/>
        <v>#REF!</v>
      </c>
      <c r="N855" s="258" t="e">
        <f t="shared" si="681"/>
        <v>#REF!</v>
      </c>
      <c r="O855" s="258" t="e">
        <f t="shared" si="682"/>
        <v>#REF!</v>
      </c>
    </row>
    <row r="856" spans="1:15" ht="12.75" hidden="1" customHeight="1" x14ac:dyDescent="0.2">
      <c r="A856" s="524" t="s">
        <v>49</v>
      </c>
      <c r="B856" s="525"/>
      <c r="C856" s="525"/>
      <c r="D856" s="525"/>
      <c r="E856" s="525"/>
      <c r="F856" s="525"/>
      <c r="G856" s="258" t="e">
        <v>#REF!</v>
      </c>
      <c r="H856" s="258" t="e">
        <v>#REF!</v>
      </c>
      <c r="I856" s="258" t="e">
        <v>#REF!</v>
      </c>
      <c r="J856" s="258" t="e">
        <f t="shared" si="679"/>
        <v>#REF!</v>
      </c>
      <c r="K856" s="258" t="e">
        <f t="shared" si="679"/>
        <v>#REF!</v>
      </c>
      <c r="L856" s="258" t="e">
        <v>#REF!</v>
      </c>
      <c r="M856" s="258" t="e">
        <f t="shared" ref="M856:M887" si="683">L856+L856</f>
        <v>#REF!</v>
      </c>
      <c r="N856" s="258" t="e">
        <f t="shared" ref="N856:N887" si="684">L856+M856</f>
        <v>#REF!</v>
      </c>
      <c r="O856" s="258" t="e">
        <f t="shared" si="682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9"/>
        <v>#REF!</v>
      </c>
      <c r="K857" s="258" t="e">
        <f t="shared" si="679"/>
        <v>#REF!</v>
      </c>
      <c r="L857" s="258" t="e">
        <v>#REF!</v>
      </c>
      <c r="M857" s="258" t="e">
        <f t="shared" si="683"/>
        <v>#REF!</v>
      </c>
      <c r="N857" s="258" t="e">
        <f t="shared" si="684"/>
        <v>#REF!</v>
      </c>
      <c r="O857" s="258" t="e">
        <f t="shared" si="682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9"/>
        <v>#REF!</v>
      </c>
      <c r="K858" s="258" t="e">
        <f t="shared" si="679"/>
        <v>#REF!</v>
      </c>
      <c r="L858" s="258" t="e">
        <v>#REF!</v>
      </c>
      <c r="M858" s="258" t="e">
        <f t="shared" si="683"/>
        <v>#REF!</v>
      </c>
      <c r="N858" s="258" t="e">
        <f t="shared" si="684"/>
        <v>#REF!</v>
      </c>
      <c r="O858" s="258" t="e">
        <f t="shared" si="682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9"/>
        <v>#REF!</v>
      </c>
      <c r="K859" s="258" t="e">
        <f t="shared" si="679"/>
        <v>#REF!</v>
      </c>
      <c r="L859" s="258" t="e">
        <v>#REF!</v>
      </c>
      <c r="M859" s="258" t="e">
        <f t="shared" si="683"/>
        <v>#REF!</v>
      </c>
      <c r="N859" s="258" t="e">
        <f t="shared" si="684"/>
        <v>#REF!</v>
      </c>
      <c r="O859" s="258" t="e">
        <f t="shared" si="682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9"/>
        <v>#REF!</v>
      </c>
      <c r="K860" s="258" t="e">
        <f t="shared" si="679"/>
        <v>#REF!</v>
      </c>
      <c r="L860" s="258" t="e">
        <v>#REF!</v>
      </c>
      <c r="M860" s="258" t="e">
        <f t="shared" si="683"/>
        <v>#REF!</v>
      </c>
      <c r="N860" s="258" t="e">
        <f t="shared" si="684"/>
        <v>#REF!</v>
      </c>
      <c r="O860" s="258" t="e">
        <f t="shared" si="682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9"/>
        <v>#REF!</v>
      </c>
      <c r="K861" s="258" t="e">
        <f t="shared" si="679"/>
        <v>#REF!</v>
      </c>
      <c r="L861" s="258" t="e">
        <v>#REF!</v>
      </c>
      <c r="M861" s="258" t="e">
        <f t="shared" si="683"/>
        <v>#REF!</v>
      </c>
      <c r="N861" s="258" t="e">
        <f t="shared" si="684"/>
        <v>#REF!</v>
      </c>
      <c r="O861" s="258" t="e">
        <f t="shared" si="682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9"/>
        <v>#REF!</v>
      </c>
      <c r="K862" s="258" t="e">
        <f t="shared" si="679"/>
        <v>#REF!</v>
      </c>
      <c r="L862" s="258" t="e">
        <v>#REF!</v>
      </c>
      <c r="M862" s="258" t="e">
        <f t="shared" si="683"/>
        <v>#REF!</v>
      </c>
      <c r="N862" s="258" t="e">
        <f t="shared" si="684"/>
        <v>#REF!</v>
      </c>
      <c r="O862" s="258" t="e">
        <f t="shared" si="682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9"/>
        <v>#REF!</v>
      </c>
      <c r="K863" s="258" t="e">
        <f t="shared" si="679"/>
        <v>#REF!</v>
      </c>
      <c r="L863" s="258" t="e">
        <v>#REF!</v>
      </c>
      <c r="M863" s="258" t="e">
        <f t="shared" si="683"/>
        <v>#REF!</v>
      </c>
      <c r="N863" s="258" t="e">
        <f t="shared" si="684"/>
        <v>#REF!</v>
      </c>
      <c r="O863" s="258" t="e">
        <f t="shared" si="682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9"/>
        <v>#REF!</v>
      </c>
      <c r="K864" s="258" t="e">
        <f t="shared" si="679"/>
        <v>#REF!</v>
      </c>
      <c r="L864" s="258" t="e">
        <v>#REF!</v>
      </c>
      <c r="M864" s="258" t="e">
        <f t="shared" si="683"/>
        <v>#REF!</v>
      </c>
      <c r="N864" s="258" t="e">
        <f t="shared" si="684"/>
        <v>#REF!</v>
      </c>
      <c r="O864" s="258" t="e">
        <f t="shared" si="682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9"/>
        <v>#REF!</v>
      </c>
      <c r="K865" s="258" t="e">
        <f t="shared" si="679"/>
        <v>#REF!</v>
      </c>
      <c r="L865" s="258" t="e">
        <v>#REF!</v>
      </c>
      <c r="M865" s="258" t="e">
        <f t="shared" si="683"/>
        <v>#REF!</v>
      </c>
      <c r="N865" s="258" t="e">
        <f t="shared" si="684"/>
        <v>#REF!</v>
      </c>
      <c r="O865" s="258" t="e">
        <f t="shared" si="682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9"/>
        <v>#REF!</v>
      </c>
      <c r="K866" s="258" t="e">
        <f t="shared" si="679"/>
        <v>#REF!</v>
      </c>
      <c r="L866" s="258" t="e">
        <v>#REF!</v>
      </c>
      <c r="M866" s="258" t="e">
        <f t="shared" si="683"/>
        <v>#REF!</v>
      </c>
      <c r="N866" s="258" t="e">
        <f t="shared" si="684"/>
        <v>#REF!</v>
      </c>
      <c r="O866" s="258" t="e">
        <f t="shared" si="682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9"/>
        <v>#REF!</v>
      </c>
      <c r="K867" s="258" t="e">
        <f t="shared" si="679"/>
        <v>#REF!</v>
      </c>
      <c r="L867" s="258" t="e">
        <v>#REF!</v>
      </c>
      <c r="M867" s="258" t="e">
        <f t="shared" si="683"/>
        <v>#REF!</v>
      </c>
      <c r="N867" s="258" t="e">
        <f t="shared" si="684"/>
        <v>#REF!</v>
      </c>
      <c r="O867" s="258" t="e">
        <f t="shared" si="682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9"/>
        <v>#REF!</v>
      </c>
      <c r="K868" s="258" t="e">
        <f t="shared" si="679"/>
        <v>#REF!</v>
      </c>
      <c r="L868" s="258" t="e">
        <v>#REF!</v>
      </c>
      <c r="M868" s="258" t="e">
        <f t="shared" si="683"/>
        <v>#REF!</v>
      </c>
      <c r="N868" s="258" t="e">
        <f t="shared" si="684"/>
        <v>#REF!</v>
      </c>
      <c r="O868" s="258" t="e">
        <f t="shared" si="682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9"/>
        <v>#REF!</v>
      </c>
      <c r="K869" s="258" t="e">
        <f t="shared" si="679"/>
        <v>#REF!</v>
      </c>
      <c r="L869" s="258" t="e">
        <v>#REF!</v>
      </c>
      <c r="M869" s="258" t="e">
        <f t="shared" si="683"/>
        <v>#REF!</v>
      </c>
      <c r="N869" s="258" t="e">
        <f t="shared" si="684"/>
        <v>#REF!</v>
      </c>
      <c r="O869" s="258" t="e">
        <f t="shared" si="682"/>
        <v>#REF!</v>
      </c>
    </row>
    <row r="870" spans="1:15" ht="12.75" hidden="1" customHeight="1" x14ac:dyDescent="0.2">
      <c r="A870" s="524" t="s">
        <v>55</v>
      </c>
      <c r="B870" s="525"/>
      <c r="C870" s="525"/>
      <c r="D870" s="525"/>
      <c r="E870" s="525"/>
      <c r="F870" s="525"/>
      <c r="G870" s="258" t="e">
        <v>#REF!</v>
      </c>
      <c r="H870" s="258" t="e">
        <v>#REF!</v>
      </c>
      <c r="I870" s="258" t="e">
        <v>#REF!</v>
      </c>
      <c r="J870" s="258" t="e">
        <f t="shared" si="679"/>
        <v>#REF!</v>
      </c>
      <c r="K870" s="258" t="e">
        <f t="shared" si="679"/>
        <v>#REF!</v>
      </c>
      <c r="L870" s="258" t="e">
        <v>#REF!</v>
      </c>
      <c r="M870" s="258" t="e">
        <f t="shared" si="683"/>
        <v>#REF!</v>
      </c>
      <c r="N870" s="258" t="e">
        <f t="shared" si="684"/>
        <v>#REF!</v>
      </c>
      <c r="O870" s="258" t="e">
        <f t="shared" si="682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9"/>
        <v>#REF!</v>
      </c>
      <c r="K871" s="258" t="e">
        <f t="shared" si="679"/>
        <v>#REF!</v>
      </c>
      <c r="L871" s="258" t="e">
        <v>#REF!</v>
      </c>
      <c r="M871" s="258" t="e">
        <f t="shared" si="683"/>
        <v>#REF!</v>
      </c>
      <c r="N871" s="258" t="e">
        <f t="shared" si="684"/>
        <v>#REF!</v>
      </c>
      <c r="O871" s="258" t="e">
        <f t="shared" si="682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9"/>
        <v>#REF!</v>
      </c>
      <c r="K872" s="258" t="e">
        <f t="shared" si="679"/>
        <v>#REF!</v>
      </c>
      <c r="L872" s="258" t="e">
        <v>#REF!</v>
      </c>
      <c r="M872" s="258" t="e">
        <f t="shared" si="683"/>
        <v>#REF!</v>
      </c>
      <c r="N872" s="258" t="e">
        <f t="shared" si="684"/>
        <v>#REF!</v>
      </c>
      <c r="O872" s="258" t="e">
        <f t="shared" si="682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9"/>
        <v>#REF!</v>
      </c>
      <c r="K873" s="258" t="e">
        <f t="shared" si="679"/>
        <v>#REF!</v>
      </c>
      <c r="L873" s="258" t="e">
        <v>#REF!</v>
      </c>
      <c r="M873" s="258" t="e">
        <f t="shared" si="683"/>
        <v>#REF!</v>
      </c>
      <c r="N873" s="258" t="e">
        <f t="shared" si="684"/>
        <v>#REF!</v>
      </c>
      <c r="O873" s="258" t="e">
        <f t="shared" si="682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9"/>
        <v>#REF!</v>
      </c>
      <c r="K874" s="258" t="e">
        <f t="shared" si="679"/>
        <v>#REF!</v>
      </c>
      <c r="L874" s="258" t="e">
        <v>#REF!</v>
      </c>
      <c r="M874" s="258" t="e">
        <f t="shared" si="683"/>
        <v>#REF!</v>
      </c>
      <c r="N874" s="258" t="e">
        <f t="shared" si="684"/>
        <v>#REF!</v>
      </c>
      <c r="O874" s="258" t="e">
        <f t="shared" si="682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9"/>
        <v>#REF!</v>
      </c>
      <c r="K875" s="258" t="e">
        <f t="shared" si="679"/>
        <v>#REF!</v>
      </c>
      <c r="L875" s="258" t="e">
        <v>#REF!</v>
      </c>
      <c r="M875" s="258" t="e">
        <f t="shared" si="683"/>
        <v>#REF!</v>
      </c>
      <c r="N875" s="258" t="e">
        <f t="shared" si="684"/>
        <v>#REF!</v>
      </c>
      <c r="O875" s="258" t="e">
        <f t="shared" si="682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9"/>
        <v>#REF!</v>
      </c>
      <c r="K876" s="258" t="e">
        <f t="shared" si="679"/>
        <v>#REF!</v>
      </c>
      <c r="L876" s="258" t="e">
        <v>#REF!</v>
      </c>
      <c r="M876" s="258" t="e">
        <f t="shared" si="683"/>
        <v>#REF!</v>
      </c>
      <c r="N876" s="258" t="e">
        <f t="shared" si="684"/>
        <v>#REF!</v>
      </c>
      <c r="O876" s="258" t="e">
        <f t="shared" si="682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9"/>
        <v>#REF!</v>
      </c>
      <c r="K877" s="258" t="e">
        <f t="shared" si="679"/>
        <v>#REF!</v>
      </c>
      <c r="L877" s="258" t="e">
        <v>#REF!</v>
      </c>
      <c r="M877" s="258" t="e">
        <f t="shared" si="683"/>
        <v>#REF!</v>
      </c>
      <c r="N877" s="258" t="e">
        <f t="shared" si="684"/>
        <v>#REF!</v>
      </c>
      <c r="O877" s="258" t="e">
        <f t="shared" si="682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9"/>
        <v>#REF!</v>
      </c>
      <c r="K878" s="258" t="e">
        <f t="shared" si="679"/>
        <v>#REF!</v>
      </c>
      <c r="L878" s="258" t="e">
        <v>#REF!</v>
      </c>
      <c r="M878" s="258" t="e">
        <f t="shared" si="683"/>
        <v>#REF!</v>
      </c>
      <c r="N878" s="258" t="e">
        <f t="shared" si="684"/>
        <v>#REF!</v>
      </c>
      <c r="O878" s="258" t="e">
        <f t="shared" si="682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9"/>
        <v>#REF!</v>
      </c>
      <c r="K879" s="258" t="e">
        <f t="shared" si="679"/>
        <v>#REF!</v>
      </c>
      <c r="L879" s="258" t="e">
        <v>#REF!</v>
      </c>
      <c r="M879" s="258" t="e">
        <f t="shared" si="683"/>
        <v>#REF!</v>
      </c>
      <c r="N879" s="258" t="e">
        <f t="shared" si="684"/>
        <v>#REF!</v>
      </c>
      <c r="O879" s="258" t="e">
        <f t="shared" si="682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9"/>
        <v>#REF!</v>
      </c>
      <c r="K880" s="258" t="e">
        <f t="shared" ref="K880:K925" si="685">I880+J880</f>
        <v>#REF!</v>
      </c>
      <c r="L880" s="258" t="e">
        <v>#REF!</v>
      </c>
      <c r="M880" s="258" t="e">
        <f t="shared" si="683"/>
        <v>#REF!</v>
      </c>
      <c r="N880" s="258" t="e">
        <f t="shared" si="684"/>
        <v>#REF!</v>
      </c>
      <c r="O880" s="258" t="e">
        <f t="shared" si="682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6">H881+I881</f>
        <v>#REF!</v>
      </c>
      <c r="K881" s="258" t="e">
        <f t="shared" si="685"/>
        <v>#REF!</v>
      </c>
      <c r="L881" s="258" t="e">
        <v>#REF!</v>
      </c>
      <c r="M881" s="258" t="e">
        <f t="shared" si="683"/>
        <v>#REF!</v>
      </c>
      <c r="N881" s="258" t="e">
        <f t="shared" si="684"/>
        <v>#REF!</v>
      </c>
      <c r="O881" s="258" t="e">
        <f t="shared" si="682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7">H882+I882</f>
        <v>#REF!</v>
      </c>
      <c r="K882" s="258" t="e">
        <f t="shared" si="685"/>
        <v>#REF!</v>
      </c>
      <c r="L882" s="258" t="e">
        <v>#REF!</v>
      </c>
      <c r="M882" s="258" t="e">
        <f t="shared" si="683"/>
        <v>#REF!</v>
      </c>
      <c r="N882" s="258" t="e">
        <f t="shared" si="684"/>
        <v>#REF!</v>
      </c>
      <c r="O882" s="258" t="e">
        <f t="shared" ref="O882:O921" si="688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7"/>
        <v>#REF!</v>
      </c>
      <c r="K883" s="258" t="e">
        <f t="shared" si="685"/>
        <v>#REF!</v>
      </c>
      <c r="L883" s="258" t="e">
        <v>#REF!</v>
      </c>
      <c r="M883" s="258" t="e">
        <f t="shared" si="683"/>
        <v>#REF!</v>
      </c>
      <c r="N883" s="258" t="e">
        <f t="shared" si="684"/>
        <v>#REF!</v>
      </c>
      <c r="O883" s="258" t="e">
        <f t="shared" si="688"/>
        <v>#REF!</v>
      </c>
    </row>
    <row r="884" spans="1:15" ht="12.75" hidden="1" customHeight="1" x14ac:dyDescent="0.2">
      <c r="A884" s="524" t="s">
        <v>56</v>
      </c>
      <c r="B884" s="525"/>
      <c r="C884" s="525"/>
      <c r="D884" s="525"/>
      <c r="E884" s="525"/>
      <c r="F884" s="525"/>
      <c r="G884" s="258" t="e">
        <v>#REF!</v>
      </c>
      <c r="H884" s="258" t="e">
        <v>#REF!</v>
      </c>
      <c r="I884" s="258" t="e">
        <v>#REF!</v>
      </c>
      <c r="J884" s="258" t="e">
        <f t="shared" si="687"/>
        <v>#REF!</v>
      </c>
      <c r="K884" s="258" t="e">
        <f t="shared" si="685"/>
        <v>#REF!</v>
      </c>
      <c r="L884" s="258" t="e">
        <v>#REF!</v>
      </c>
      <c r="M884" s="258" t="e">
        <f t="shared" si="683"/>
        <v>#REF!</v>
      </c>
      <c r="N884" s="258" t="e">
        <f t="shared" si="684"/>
        <v>#REF!</v>
      </c>
      <c r="O884" s="258" t="e">
        <f t="shared" si="688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7"/>
        <v>#REF!</v>
      </c>
      <c r="K885" s="258" t="e">
        <f t="shared" si="685"/>
        <v>#REF!</v>
      </c>
      <c r="L885" s="258" t="e">
        <v>#REF!</v>
      </c>
      <c r="M885" s="258" t="e">
        <f t="shared" si="683"/>
        <v>#REF!</v>
      </c>
      <c r="N885" s="258" t="e">
        <f t="shared" si="684"/>
        <v>#REF!</v>
      </c>
      <c r="O885" s="258" t="e">
        <f t="shared" si="688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7"/>
        <v>#REF!</v>
      </c>
      <c r="K886" s="258" t="e">
        <f t="shared" si="685"/>
        <v>#REF!</v>
      </c>
      <c r="L886" s="258" t="e">
        <v>#REF!</v>
      </c>
      <c r="M886" s="258" t="e">
        <f t="shared" si="683"/>
        <v>#REF!</v>
      </c>
      <c r="N886" s="258" t="e">
        <f t="shared" si="684"/>
        <v>#REF!</v>
      </c>
      <c r="O886" s="258" t="e">
        <f t="shared" si="688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7"/>
        <v>#REF!</v>
      </c>
      <c r="K887" s="258" t="e">
        <f t="shared" si="685"/>
        <v>#REF!</v>
      </c>
      <c r="L887" s="258" t="e">
        <v>#REF!</v>
      </c>
      <c r="M887" s="258" t="e">
        <f t="shared" si="683"/>
        <v>#REF!</v>
      </c>
      <c r="N887" s="258" t="e">
        <f t="shared" si="684"/>
        <v>#REF!</v>
      </c>
      <c r="O887" s="258" t="e">
        <f t="shared" si="688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7"/>
        <v>#REF!</v>
      </c>
      <c r="K888" s="258" t="e">
        <f t="shared" si="685"/>
        <v>#REF!</v>
      </c>
      <c r="L888" s="258" t="e">
        <v>#REF!</v>
      </c>
      <c r="M888" s="258" t="e">
        <f t="shared" ref="M888:M919" si="689">L888+L888</f>
        <v>#REF!</v>
      </c>
      <c r="N888" s="258" t="e">
        <f t="shared" ref="N888:N919" si="690">L888+M888</f>
        <v>#REF!</v>
      </c>
      <c r="O888" s="258" t="e">
        <f t="shared" si="688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7"/>
        <v>#REF!</v>
      </c>
      <c r="K889" s="258" t="e">
        <f t="shared" si="685"/>
        <v>#REF!</v>
      </c>
      <c r="L889" s="258" t="e">
        <v>#REF!</v>
      </c>
      <c r="M889" s="258" t="e">
        <f t="shared" si="689"/>
        <v>#REF!</v>
      </c>
      <c r="N889" s="258" t="e">
        <f t="shared" si="690"/>
        <v>#REF!</v>
      </c>
      <c r="O889" s="258" t="e">
        <f t="shared" si="688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7"/>
        <v>#REF!</v>
      </c>
      <c r="K890" s="258" t="e">
        <f t="shared" si="685"/>
        <v>#REF!</v>
      </c>
      <c r="L890" s="258" t="e">
        <v>#REF!</v>
      </c>
      <c r="M890" s="258" t="e">
        <f t="shared" si="689"/>
        <v>#REF!</v>
      </c>
      <c r="N890" s="258" t="e">
        <f t="shared" si="690"/>
        <v>#REF!</v>
      </c>
      <c r="O890" s="258" t="e">
        <f t="shared" si="688"/>
        <v>#REF!</v>
      </c>
    </row>
    <row r="891" spans="1:15" ht="34.5" hidden="1" customHeight="1" x14ac:dyDescent="0.2">
      <c r="A891" s="524" t="s">
        <v>58</v>
      </c>
      <c r="B891" s="525"/>
      <c r="C891" s="525"/>
      <c r="D891" s="525"/>
      <c r="E891" s="525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7"/>
        <v>#REF!</v>
      </c>
      <c r="K891" s="258" t="e">
        <f t="shared" si="685"/>
        <v>#REF!</v>
      </c>
      <c r="L891" s="258" t="e">
        <v>#REF!</v>
      </c>
      <c r="M891" s="258" t="e">
        <f t="shared" si="689"/>
        <v>#REF!</v>
      </c>
      <c r="N891" s="258" t="e">
        <f t="shared" si="690"/>
        <v>#REF!</v>
      </c>
      <c r="O891" s="258" t="e">
        <f t="shared" si="688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7"/>
        <v>#REF!</v>
      </c>
      <c r="K892" s="258" t="e">
        <f t="shared" si="685"/>
        <v>#REF!</v>
      </c>
      <c r="L892" s="258" t="e">
        <v>#REF!</v>
      </c>
      <c r="M892" s="258" t="e">
        <f t="shared" si="689"/>
        <v>#REF!</v>
      </c>
      <c r="N892" s="258" t="e">
        <f t="shared" si="690"/>
        <v>#REF!</v>
      </c>
      <c r="O892" s="258" t="e">
        <f t="shared" si="688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7"/>
        <v>#REF!</v>
      </c>
      <c r="K893" s="258" t="e">
        <f t="shared" si="685"/>
        <v>#REF!</v>
      </c>
      <c r="L893" s="258" t="e">
        <v>#REF!</v>
      </c>
      <c r="M893" s="258" t="e">
        <f t="shared" si="689"/>
        <v>#REF!</v>
      </c>
      <c r="N893" s="258" t="e">
        <f t="shared" si="690"/>
        <v>#REF!</v>
      </c>
      <c r="O893" s="258" t="e">
        <f t="shared" si="688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7"/>
        <v>#REF!</v>
      </c>
      <c r="K894" s="258" t="e">
        <f t="shared" si="685"/>
        <v>#REF!</v>
      </c>
      <c r="L894" s="258" t="e">
        <v>#REF!</v>
      </c>
      <c r="M894" s="258" t="e">
        <f t="shared" si="689"/>
        <v>#REF!</v>
      </c>
      <c r="N894" s="258" t="e">
        <f t="shared" si="690"/>
        <v>#REF!</v>
      </c>
      <c r="O894" s="258" t="e">
        <f t="shared" si="688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7"/>
        <v>#REF!</v>
      </c>
      <c r="K895" s="258" t="e">
        <f t="shared" si="685"/>
        <v>#REF!</v>
      </c>
      <c r="L895" s="258" t="e">
        <v>#REF!</v>
      </c>
      <c r="M895" s="258" t="e">
        <f t="shared" si="689"/>
        <v>#REF!</v>
      </c>
      <c r="N895" s="258" t="e">
        <f t="shared" si="690"/>
        <v>#REF!</v>
      </c>
      <c r="O895" s="258" t="e">
        <f t="shared" si="688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7"/>
        <v>#REF!</v>
      </c>
      <c r="K896" s="258" t="e">
        <f t="shared" si="685"/>
        <v>#REF!</v>
      </c>
      <c r="L896" s="258" t="e">
        <v>#REF!</v>
      </c>
      <c r="M896" s="258" t="e">
        <f t="shared" si="689"/>
        <v>#REF!</v>
      </c>
      <c r="N896" s="258" t="e">
        <f t="shared" si="690"/>
        <v>#REF!</v>
      </c>
      <c r="O896" s="258" t="e">
        <f t="shared" si="688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7"/>
        <v>#REF!</v>
      </c>
      <c r="K897" s="258" t="e">
        <f t="shared" si="685"/>
        <v>#REF!</v>
      </c>
      <c r="L897" s="258" t="e">
        <v>#REF!</v>
      </c>
      <c r="M897" s="258" t="e">
        <f t="shared" si="689"/>
        <v>#REF!</v>
      </c>
      <c r="N897" s="258" t="e">
        <f t="shared" si="690"/>
        <v>#REF!</v>
      </c>
      <c r="O897" s="258" t="e">
        <f t="shared" si="688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7"/>
        <v>#REF!</v>
      </c>
      <c r="K898" s="258" t="e">
        <f t="shared" si="685"/>
        <v>#REF!</v>
      </c>
      <c r="L898" s="258" t="e">
        <v>#REF!</v>
      </c>
      <c r="M898" s="258" t="e">
        <f t="shared" si="689"/>
        <v>#REF!</v>
      </c>
      <c r="N898" s="258" t="e">
        <f t="shared" si="690"/>
        <v>#REF!</v>
      </c>
      <c r="O898" s="258" t="e">
        <f t="shared" si="688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7"/>
        <v>#REF!</v>
      </c>
      <c r="K899" s="258" t="e">
        <f t="shared" si="685"/>
        <v>#REF!</v>
      </c>
      <c r="L899" s="258" t="e">
        <v>#REF!</v>
      </c>
      <c r="M899" s="258" t="e">
        <f t="shared" si="689"/>
        <v>#REF!</v>
      </c>
      <c r="N899" s="258" t="e">
        <f t="shared" si="690"/>
        <v>#REF!</v>
      </c>
      <c r="O899" s="258" t="e">
        <f t="shared" si="688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7"/>
        <v>#REF!</v>
      </c>
      <c r="K900" s="258" t="e">
        <f t="shared" si="685"/>
        <v>#REF!</v>
      </c>
      <c r="L900" s="258" t="e">
        <v>#REF!</v>
      </c>
      <c r="M900" s="258" t="e">
        <f t="shared" si="689"/>
        <v>#REF!</v>
      </c>
      <c r="N900" s="258" t="e">
        <f t="shared" si="690"/>
        <v>#REF!</v>
      </c>
      <c r="O900" s="258" t="e">
        <f t="shared" si="688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7"/>
        <v>#REF!</v>
      </c>
      <c r="K901" s="258" t="e">
        <f t="shared" si="685"/>
        <v>#REF!</v>
      </c>
      <c r="L901" s="258" t="e">
        <v>#REF!</v>
      </c>
      <c r="M901" s="258" t="e">
        <f t="shared" si="689"/>
        <v>#REF!</v>
      </c>
      <c r="N901" s="258" t="e">
        <f t="shared" si="690"/>
        <v>#REF!</v>
      </c>
      <c r="O901" s="258" t="e">
        <f t="shared" si="688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7"/>
        <v>#REF!</v>
      </c>
      <c r="K902" s="258" t="e">
        <f t="shared" si="685"/>
        <v>#REF!</v>
      </c>
      <c r="L902" s="258" t="e">
        <v>#REF!</v>
      </c>
      <c r="M902" s="258" t="e">
        <f t="shared" si="689"/>
        <v>#REF!</v>
      </c>
      <c r="N902" s="258" t="e">
        <f t="shared" si="690"/>
        <v>#REF!</v>
      </c>
      <c r="O902" s="258" t="e">
        <f t="shared" si="688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7"/>
        <v>#REF!</v>
      </c>
      <c r="K903" s="258" t="e">
        <f t="shared" si="685"/>
        <v>#REF!</v>
      </c>
      <c r="L903" s="258" t="e">
        <v>#REF!</v>
      </c>
      <c r="M903" s="258" t="e">
        <f t="shared" si="689"/>
        <v>#REF!</v>
      </c>
      <c r="N903" s="258" t="e">
        <f t="shared" si="690"/>
        <v>#REF!</v>
      </c>
      <c r="O903" s="258" t="e">
        <f t="shared" si="688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7"/>
        <v>#REF!</v>
      </c>
      <c r="K904" s="258" t="e">
        <f t="shared" si="685"/>
        <v>#REF!</v>
      </c>
      <c r="L904" s="258" t="e">
        <v>#REF!</v>
      </c>
      <c r="M904" s="258" t="e">
        <f t="shared" si="689"/>
        <v>#REF!</v>
      </c>
      <c r="N904" s="258" t="e">
        <f t="shared" si="690"/>
        <v>#REF!</v>
      </c>
      <c r="O904" s="258" t="e">
        <f t="shared" si="688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7"/>
        <v>#REF!</v>
      </c>
      <c r="K905" s="258" t="e">
        <f t="shared" si="685"/>
        <v>#REF!</v>
      </c>
      <c r="L905" s="258" t="e">
        <v>#REF!</v>
      </c>
      <c r="M905" s="258" t="e">
        <f t="shared" si="689"/>
        <v>#REF!</v>
      </c>
      <c r="N905" s="258" t="e">
        <f t="shared" si="690"/>
        <v>#REF!</v>
      </c>
      <c r="O905" s="258" t="e">
        <f t="shared" si="688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7"/>
        <v>#REF!</v>
      </c>
      <c r="K906" s="258" t="e">
        <f t="shared" si="685"/>
        <v>#REF!</v>
      </c>
      <c r="L906" s="258" t="e">
        <v>#REF!</v>
      </c>
      <c r="M906" s="258" t="e">
        <f t="shared" si="689"/>
        <v>#REF!</v>
      </c>
      <c r="N906" s="258" t="e">
        <f t="shared" si="690"/>
        <v>#REF!</v>
      </c>
      <c r="O906" s="258" t="e">
        <f t="shared" si="688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7"/>
        <v>#REF!</v>
      </c>
      <c r="K907" s="258" t="e">
        <f t="shared" si="685"/>
        <v>#REF!</v>
      </c>
      <c r="L907" s="258" t="e">
        <v>#REF!</v>
      </c>
      <c r="M907" s="258" t="e">
        <f t="shared" si="689"/>
        <v>#REF!</v>
      </c>
      <c r="N907" s="258" t="e">
        <f t="shared" si="690"/>
        <v>#REF!</v>
      </c>
      <c r="O907" s="258" t="e">
        <f t="shared" si="688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7"/>
        <v>#REF!</v>
      </c>
      <c r="K908" s="258" t="e">
        <f t="shared" si="685"/>
        <v>#REF!</v>
      </c>
      <c r="L908" s="258" t="e">
        <v>#REF!</v>
      </c>
      <c r="M908" s="258" t="e">
        <f t="shared" si="689"/>
        <v>#REF!</v>
      </c>
      <c r="N908" s="258" t="e">
        <f t="shared" si="690"/>
        <v>#REF!</v>
      </c>
      <c r="O908" s="258" t="e">
        <f t="shared" si="688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7"/>
        <v>#REF!</v>
      </c>
      <c r="K909" s="258" t="e">
        <f t="shared" si="685"/>
        <v>#REF!</v>
      </c>
      <c r="L909" s="258" t="e">
        <v>#REF!</v>
      </c>
      <c r="M909" s="258" t="e">
        <f t="shared" si="689"/>
        <v>#REF!</v>
      </c>
      <c r="N909" s="258" t="e">
        <f t="shared" si="690"/>
        <v>#REF!</v>
      </c>
      <c r="O909" s="258" t="e">
        <f t="shared" si="688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7"/>
        <v>#REF!</v>
      </c>
      <c r="K910" s="258" t="e">
        <f t="shared" si="685"/>
        <v>#REF!</v>
      </c>
      <c r="L910" s="258" t="e">
        <v>#REF!</v>
      </c>
      <c r="M910" s="258" t="e">
        <f t="shared" si="689"/>
        <v>#REF!</v>
      </c>
      <c r="N910" s="258" t="e">
        <f t="shared" si="690"/>
        <v>#REF!</v>
      </c>
      <c r="O910" s="258" t="e">
        <f t="shared" si="688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7"/>
        <v>#REF!</v>
      </c>
      <c r="K911" s="258" t="e">
        <f t="shared" si="685"/>
        <v>#REF!</v>
      </c>
      <c r="L911" s="258" t="e">
        <v>#REF!</v>
      </c>
      <c r="M911" s="258" t="e">
        <f t="shared" si="689"/>
        <v>#REF!</v>
      </c>
      <c r="N911" s="258" t="e">
        <f t="shared" si="690"/>
        <v>#REF!</v>
      </c>
      <c r="O911" s="258" t="e">
        <f t="shared" si="688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7"/>
        <v>#REF!</v>
      </c>
      <c r="K912" s="258" t="e">
        <f t="shared" si="685"/>
        <v>#REF!</v>
      </c>
      <c r="L912" s="258" t="e">
        <v>#REF!</v>
      </c>
      <c r="M912" s="258" t="e">
        <f t="shared" si="689"/>
        <v>#REF!</v>
      </c>
      <c r="N912" s="258" t="e">
        <f t="shared" si="690"/>
        <v>#REF!</v>
      </c>
      <c r="O912" s="258" t="e">
        <f t="shared" si="688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7"/>
        <v>#REF!</v>
      </c>
      <c r="K913" s="258" t="e">
        <f t="shared" si="685"/>
        <v>#REF!</v>
      </c>
      <c r="L913" s="258" t="e">
        <v>#REF!</v>
      </c>
      <c r="M913" s="258" t="e">
        <f t="shared" si="689"/>
        <v>#REF!</v>
      </c>
      <c r="N913" s="258" t="e">
        <f t="shared" si="690"/>
        <v>#REF!</v>
      </c>
      <c r="O913" s="258" t="e">
        <f t="shared" si="688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7"/>
        <v>#REF!</v>
      </c>
      <c r="K914" s="258" t="e">
        <f t="shared" si="685"/>
        <v>#REF!</v>
      </c>
      <c r="L914" s="258" t="e">
        <v>#REF!</v>
      </c>
      <c r="M914" s="258" t="e">
        <f t="shared" si="689"/>
        <v>#REF!</v>
      </c>
      <c r="N914" s="258" t="e">
        <f t="shared" si="690"/>
        <v>#REF!</v>
      </c>
      <c r="O914" s="258" t="e">
        <f t="shared" si="688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7"/>
        <v>#REF!</v>
      </c>
      <c r="K915" s="258" t="e">
        <f t="shared" si="685"/>
        <v>#REF!</v>
      </c>
      <c r="L915" s="258" t="e">
        <v>#REF!</v>
      </c>
      <c r="M915" s="258" t="e">
        <f t="shared" si="689"/>
        <v>#REF!</v>
      </c>
      <c r="N915" s="258" t="e">
        <f t="shared" si="690"/>
        <v>#REF!</v>
      </c>
      <c r="O915" s="258" t="e">
        <f t="shared" si="688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7"/>
        <v>#REF!</v>
      </c>
      <c r="K916" s="258" t="e">
        <f t="shared" si="685"/>
        <v>#REF!</v>
      </c>
      <c r="L916" s="258" t="e">
        <v>#REF!</v>
      </c>
      <c r="M916" s="258" t="e">
        <f t="shared" si="689"/>
        <v>#REF!</v>
      </c>
      <c r="N916" s="258" t="e">
        <f t="shared" si="690"/>
        <v>#REF!</v>
      </c>
      <c r="O916" s="258" t="e">
        <f t="shared" si="688"/>
        <v>#REF!</v>
      </c>
    </row>
    <row r="917" spans="1:15" ht="12.75" hidden="1" customHeight="1" x14ac:dyDescent="0.2">
      <c r="A917" s="527" t="s">
        <v>149</v>
      </c>
      <c r="B917" s="525"/>
      <c r="C917" s="525"/>
      <c r="D917" s="525"/>
      <c r="E917" s="525"/>
      <c r="F917" s="525"/>
      <c r="G917" s="258" t="e">
        <v>#REF!</v>
      </c>
      <c r="H917" s="258" t="e">
        <v>#REF!</v>
      </c>
      <c r="I917" s="258" t="e">
        <v>#REF!</v>
      </c>
      <c r="J917" s="258" t="e">
        <f t="shared" si="687"/>
        <v>#REF!</v>
      </c>
      <c r="K917" s="258" t="e">
        <f t="shared" si="685"/>
        <v>#REF!</v>
      </c>
      <c r="L917" s="258" t="e">
        <v>#REF!</v>
      </c>
      <c r="M917" s="258" t="e">
        <f t="shared" si="689"/>
        <v>#REF!</v>
      </c>
      <c r="N917" s="258" t="e">
        <f t="shared" si="690"/>
        <v>#REF!</v>
      </c>
      <c r="O917" s="258" t="e">
        <f t="shared" si="688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7"/>
        <v>#REF!</v>
      </c>
      <c r="K918" s="258" t="e">
        <f t="shared" si="685"/>
        <v>#REF!</v>
      </c>
      <c r="L918" s="258" t="e">
        <v>#REF!</v>
      </c>
      <c r="M918" s="258" t="e">
        <f t="shared" si="689"/>
        <v>#REF!</v>
      </c>
      <c r="N918" s="258" t="e">
        <f t="shared" si="690"/>
        <v>#REF!</v>
      </c>
      <c r="O918" s="258" t="e">
        <f t="shared" si="688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7"/>
        <v>#REF!</v>
      </c>
      <c r="K919" s="258" t="e">
        <f t="shared" si="685"/>
        <v>#REF!</v>
      </c>
      <c r="L919" s="258" t="e">
        <v>#REF!</v>
      </c>
      <c r="M919" s="258" t="e">
        <f t="shared" si="689"/>
        <v>#REF!</v>
      </c>
      <c r="N919" s="258" t="e">
        <f t="shared" si="690"/>
        <v>#REF!</v>
      </c>
      <c r="O919" s="258" t="e">
        <f t="shared" si="688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7"/>
        <v>#REF!</v>
      </c>
      <c r="K920" s="258" t="e">
        <f t="shared" si="685"/>
        <v>#REF!</v>
      </c>
      <c r="L920" s="258" t="e">
        <v>#REF!</v>
      </c>
      <c r="M920" s="258" t="e">
        <f t="shared" ref="M920:M921" si="691">L920+L920</f>
        <v>#REF!</v>
      </c>
      <c r="N920" s="258" t="e">
        <f t="shared" ref="N920:N925" si="692">L920+M920</f>
        <v>#REF!</v>
      </c>
      <c r="O920" s="258" t="e">
        <f t="shared" si="688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7"/>
        <v>#REF!</v>
      </c>
      <c r="K921" s="258" t="e">
        <f t="shared" si="685"/>
        <v>#REF!</v>
      </c>
      <c r="L921" s="258" t="e">
        <v>#REF!</v>
      </c>
      <c r="M921" s="258" t="e">
        <f t="shared" si="691"/>
        <v>#REF!</v>
      </c>
      <c r="N921" s="258" t="e">
        <f t="shared" si="692"/>
        <v>#REF!</v>
      </c>
      <c r="O921" s="258" t="e">
        <f t="shared" si="688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5"/>
        <v>3464</v>
      </c>
      <c r="L922" s="258">
        <v>3464</v>
      </c>
      <c r="M922" s="258">
        <v>0</v>
      </c>
      <c r="N922" s="258">
        <f t="shared" si="692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5"/>
        <v>0</v>
      </c>
      <c r="L923" s="258">
        <v>0</v>
      </c>
      <c r="M923" s="258">
        <v>0</v>
      </c>
      <c r="N923" s="258">
        <f t="shared" si="692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5"/>
        <v>1910</v>
      </c>
      <c r="L924" s="258">
        <v>1910</v>
      </c>
      <c r="M924" s="258">
        <v>0</v>
      </c>
      <c r="N924" s="258">
        <f t="shared" si="692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5"/>
        <v>7392.7072499999995</v>
      </c>
      <c r="L925" s="258">
        <v>15039.645499999999</v>
      </c>
      <c r="M925" s="258">
        <v>-6794.96</v>
      </c>
      <c r="N925" s="258">
        <f t="shared" si="692"/>
        <v>8244.6854999999996</v>
      </c>
      <c r="O925" s="258">
        <v>16916.793999999998</v>
      </c>
    </row>
    <row r="926" spans="1:15" s="437" customFormat="1" ht="15.75" x14ac:dyDescent="0.2">
      <c r="A926" s="566" t="s">
        <v>267</v>
      </c>
      <c r="B926" s="567"/>
      <c r="C926" s="568"/>
      <c r="D926" s="568"/>
      <c r="E926" s="568"/>
      <c r="F926" s="568"/>
      <c r="G926" s="559" t="e">
        <v>#REF!</v>
      </c>
      <c r="H926" s="559">
        <v>147275.45718699999</v>
      </c>
      <c r="I926" s="559">
        <v>525090.22400000005</v>
      </c>
      <c r="J926" s="559">
        <f>J10+J96+J258+J381+J433+J925</f>
        <v>30641.398000000012</v>
      </c>
      <c r="K926" s="559">
        <f>L10+L96+L258+L381+L433+L925</f>
        <v>658427.61</v>
      </c>
      <c r="L926" s="559">
        <v>658427.61</v>
      </c>
      <c r="M926" s="559">
        <f>M10+M96+M258+M381+M433+M925</f>
        <v>52681.509999999915</v>
      </c>
      <c r="N926" s="559">
        <f>N10+N96+N258+N381+N433+N925</f>
        <v>717836.54000000015</v>
      </c>
      <c r="O926" s="559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6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6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6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6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6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6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6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6"/>
      <c r="C940" s="26"/>
      <c r="D940" s="26"/>
      <c r="E940" s="27"/>
      <c r="F940" s="27"/>
    </row>
    <row r="941" spans="1:12" ht="12.75" hidden="1" customHeight="1" x14ac:dyDescent="0.2">
      <c r="B941" s="526"/>
      <c r="C941" s="26"/>
      <c r="D941" s="26"/>
      <c r="E941" s="27"/>
      <c r="F941" s="27"/>
    </row>
    <row r="942" spans="1:12" ht="12.75" hidden="1" customHeight="1" x14ac:dyDescent="0.2">
      <c r="B942" s="526"/>
      <c r="C942" s="26"/>
      <c r="D942" s="26"/>
      <c r="E942" s="27"/>
      <c r="F942" s="27"/>
    </row>
    <row r="943" spans="1:12" ht="12.75" hidden="1" customHeight="1" x14ac:dyDescent="0.2">
      <c r="B943" s="526"/>
      <c r="C943" s="26"/>
      <c r="D943" s="27"/>
      <c r="E943" s="27"/>
      <c r="F943" s="27"/>
    </row>
    <row r="944" spans="1:12" ht="12.75" hidden="1" customHeight="1" x14ac:dyDescent="0.2">
      <c r="B944" s="526"/>
      <c r="C944" s="29"/>
      <c r="D944" s="26"/>
      <c r="E944" s="27"/>
      <c r="F944" s="27"/>
    </row>
    <row r="945" spans="1:6" ht="12.75" hidden="1" customHeight="1" x14ac:dyDescent="0.2">
      <c r="B945" s="526"/>
      <c r="C945" s="27"/>
      <c r="D945" s="29"/>
      <c r="E945" s="27"/>
      <c r="F945" s="27"/>
    </row>
    <row r="946" spans="1:6" ht="12.75" hidden="1" customHeight="1" x14ac:dyDescent="0.2">
      <c r="A946" s="16"/>
      <c r="B946" s="526"/>
      <c r="C946" s="29"/>
      <c r="D946" s="27"/>
      <c r="E946" s="27"/>
      <c r="F946" s="27"/>
    </row>
    <row r="947" spans="1:6" ht="12.75" hidden="1" customHeight="1" x14ac:dyDescent="0.2">
      <c r="A947" s="16"/>
      <c r="B947" s="526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A856:F856"/>
    <mergeCell ref="A10:F10"/>
    <mergeCell ref="J2:L2"/>
    <mergeCell ref="A6:F6"/>
    <mergeCell ref="A96:F96"/>
    <mergeCell ref="A258:F258"/>
    <mergeCell ref="A381:F381"/>
    <mergeCell ref="A433:F433"/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48" t="s">
        <v>718</v>
      </c>
      <c r="L1" s="548"/>
      <c r="O1" s="548" t="s">
        <v>957</v>
      </c>
      <c r="P1" s="548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49" t="s">
        <v>1212</v>
      </c>
      <c r="L2" s="549"/>
      <c r="O2" s="460" t="s">
        <v>446</v>
      </c>
      <c r="P2" s="46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0" t="s">
        <v>1226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44" t="s">
        <v>567</v>
      </c>
      <c r="B7" s="544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45" t="s">
        <v>1051</v>
      </c>
      <c r="J7" s="546"/>
      <c r="K7" s="546"/>
      <c r="L7" s="547"/>
      <c r="M7" s="545" t="s">
        <v>958</v>
      </c>
      <c r="N7" s="546"/>
      <c r="O7" s="546"/>
      <c r="P7" s="547"/>
    </row>
    <row r="8" spans="1:17" s="239" customFormat="1" ht="63" customHeight="1" x14ac:dyDescent="0.2">
      <c r="A8" s="544"/>
      <c r="B8" s="544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79" t="s">
        <v>1255</v>
      </c>
      <c r="G1" s="479"/>
      <c r="J1" s="480" t="s">
        <v>962</v>
      </c>
      <c r="K1" s="480"/>
    </row>
    <row r="2" spans="1:11" ht="37.5" customHeight="1" x14ac:dyDescent="0.3">
      <c r="A2" s="481"/>
      <c r="B2" s="481"/>
      <c r="C2" s="481"/>
      <c r="E2" s="482" t="s">
        <v>1212</v>
      </c>
      <c r="F2" s="482"/>
      <c r="G2" s="482"/>
      <c r="I2" s="43"/>
      <c r="J2" s="460" t="s">
        <v>446</v>
      </c>
      <c r="K2" s="460"/>
    </row>
    <row r="3" spans="1:11" s="294" customFormat="1" ht="49.5" customHeight="1" x14ac:dyDescent="0.3">
      <c r="A3" s="463" t="s">
        <v>1213</v>
      </c>
      <c r="B3" s="463"/>
      <c r="C3" s="463"/>
      <c r="D3" s="463"/>
      <c r="E3" s="463"/>
      <c r="F3" s="463"/>
      <c r="G3" s="463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83" t="s">
        <v>549</v>
      </c>
      <c r="H4" s="483"/>
      <c r="I4" s="484" t="s">
        <v>549</v>
      </c>
      <c r="J4" s="484"/>
      <c r="K4" s="484"/>
    </row>
    <row r="5" spans="1:11" s="297" customFormat="1" ht="12.75" customHeight="1" x14ac:dyDescent="0.2">
      <c r="A5" s="485" t="s">
        <v>674</v>
      </c>
      <c r="B5" s="485" t="s">
        <v>675</v>
      </c>
      <c r="C5" s="485" t="s">
        <v>676</v>
      </c>
      <c r="D5" s="487" t="s">
        <v>1248</v>
      </c>
      <c r="E5" s="487"/>
      <c r="F5" s="487"/>
      <c r="G5" s="487"/>
      <c r="H5" s="488" t="s">
        <v>963</v>
      </c>
      <c r="I5" s="489"/>
      <c r="J5" s="489"/>
      <c r="K5" s="490"/>
    </row>
    <row r="6" spans="1:11" s="297" customFormat="1" ht="12.75" x14ac:dyDescent="0.2">
      <c r="A6" s="486"/>
      <c r="B6" s="485"/>
      <c r="C6" s="485"/>
      <c r="D6" s="487" t="s">
        <v>555</v>
      </c>
      <c r="E6" s="487" t="s">
        <v>677</v>
      </c>
      <c r="F6" s="487"/>
      <c r="G6" s="487"/>
      <c r="H6" s="491" t="s">
        <v>555</v>
      </c>
      <c r="I6" s="488" t="s">
        <v>677</v>
      </c>
      <c r="J6" s="489"/>
      <c r="K6" s="490"/>
    </row>
    <row r="7" spans="1:11" s="297" customFormat="1" ht="25.5" x14ac:dyDescent="0.2">
      <c r="A7" s="486"/>
      <c r="B7" s="485"/>
      <c r="C7" s="485"/>
      <c r="D7" s="487"/>
      <c r="E7" s="427" t="s">
        <v>678</v>
      </c>
      <c r="F7" s="427" t="s">
        <v>679</v>
      </c>
      <c r="G7" s="427" t="s">
        <v>680</v>
      </c>
      <c r="H7" s="492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76" t="s">
        <v>555</v>
      </c>
      <c r="B9" s="477"/>
      <c r="C9" s="478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1"/>
      <c r="L1" s="551"/>
      <c r="O1" s="548" t="s">
        <v>1210</v>
      </c>
      <c r="P1" s="548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0" t="s">
        <v>1212</v>
      </c>
      <c r="P2" s="46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50" t="s">
        <v>1227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52" t="s">
        <v>567</v>
      </c>
      <c r="B7" s="552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53" t="s">
        <v>1191</v>
      </c>
      <c r="J7" s="554"/>
      <c r="K7" s="554"/>
      <c r="L7" s="555"/>
      <c r="M7" s="553" t="s">
        <v>1228</v>
      </c>
      <c r="N7" s="554"/>
      <c r="O7" s="554"/>
      <c r="P7" s="555"/>
    </row>
    <row r="8" spans="1:17" ht="55.5" customHeight="1" x14ac:dyDescent="0.2">
      <c r="A8" s="552"/>
      <c r="B8" s="552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I31" sqref="I31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56" t="s">
        <v>1212</v>
      </c>
      <c r="J3" s="556"/>
      <c r="K3" s="556"/>
    </row>
    <row r="4" spans="1:244" ht="15.75" x14ac:dyDescent="0.2">
      <c r="A4" s="67"/>
      <c r="B4" s="557" t="s">
        <v>1153</v>
      </c>
      <c r="C4" s="557"/>
      <c r="D4" s="557"/>
      <c r="E4" s="557"/>
      <c r="F4" s="557"/>
      <c r="G4" s="557"/>
      <c r="H4" s="557"/>
      <c r="I4" s="557"/>
      <c r="J4" s="557"/>
      <c r="K4" s="557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3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3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3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3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3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 t="shared" si="4"/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56" t="s">
        <v>1212</v>
      </c>
      <c r="J3" s="556"/>
      <c r="K3" s="556"/>
      <c r="L3" s="556"/>
      <c r="M3" s="556"/>
      <c r="N3" s="67"/>
      <c r="O3" s="67"/>
    </row>
    <row r="4" spans="1:255" ht="15.75" x14ac:dyDescent="0.2">
      <c r="A4" s="67"/>
      <c r="B4" s="557" t="s">
        <v>1192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56" t="s">
        <v>1212</v>
      </c>
      <c r="J3" s="556"/>
      <c r="K3" s="556"/>
      <c r="L3" s="556"/>
      <c r="M3" s="556"/>
      <c r="N3" s="67"/>
      <c r="O3" s="67"/>
    </row>
    <row r="4" spans="1:255" ht="15.75" x14ac:dyDescent="0.2">
      <c r="A4" s="67"/>
      <c r="B4" s="557" t="s">
        <v>1229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496" t="s">
        <v>1207</v>
      </c>
      <c r="K1" s="496"/>
    </row>
    <row r="2" spans="1:11" ht="51.75" customHeight="1" x14ac:dyDescent="0.3">
      <c r="A2" s="481"/>
      <c r="B2" s="481"/>
      <c r="C2" s="481"/>
      <c r="I2" s="482" t="s">
        <v>1212</v>
      </c>
      <c r="J2" s="482"/>
      <c r="K2" s="482"/>
    </row>
    <row r="3" spans="1:11" s="294" customFormat="1" ht="48" customHeight="1" x14ac:dyDescent="0.3">
      <c r="A3" s="463" t="s">
        <v>1214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84" t="s">
        <v>549</v>
      </c>
      <c r="J4" s="484"/>
      <c r="K4" s="484"/>
    </row>
    <row r="5" spans="1:11" s="297" customFormat="1" ht="12.75" customHeight="1" x14ac:dyDescent="0.2">
      <c r="A5" s="497" t="s">
        <v>674</v>
      </c>
      <c r="B5" s="497" t="s">
        <v>675</v>
      </c>
      <c r="C5" s="485" t="s">
        <v>676</v>
      </c>
      <c r="D5" s="488" t="s">
        <v>1215</v>
      </c>
      <c r="E5" s="489"/>
      <c r="F5" s="489"/>
      <c r="G5" s="490"/>
      <c r="H5" s="488" t="s">
        <v>1216</v>
      </c>
      <c r="I5" s="489"/>
      <c r="J5" s="489"/>
      <c r="K5" s="490"/>
    </row>
    <row r="6" spans="1:11" s="297" customFormat="1" ht="12.75" x14ac:dyDescent="0.2">
      <c r="A6" s="498"/>
      <c r="B6" s="500"/>
      <c r="C6" s="485"/>
      <c r="D6" s="491" t="s">
        <v>555</v>
      </c>
      <c r="E6" s="488" t="s">
        <v>677</v>
      </c>
      <c r="F6" s="489"/>
      <c r="G6" s="490"/>
      <c r="H6" s="491" t="s">
        <v>555</v>
      </c>
      <c r="I6" s="488" t="s">
        <v>677</v>
      </c>
      <c r="J6" s="489"/>
      <c r="K6" s="490"/>
    </row>
    <row r="7" spans="1:11" s="297" customFormat="1" ht="57" customHeight="1" x14ac:dyDescent="0.2">
      <c r="A7" s="499"/>
      <c r="B7" s="501"/>
      <c r="C7" s="485"/>
      <c r="D7" s="492"/>
      <c r="E7" s="325" t="s">
        <v>678</v>
      </c>
      <c r="F7" s="298" t="s">
        <v>679</v>
      </c>
      <c r="G7" s="298" t="s">
        <v>680</v>
      </c>
      <c r="H7" s="492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3" t="s">
        <v>555</v>
      </c>
      <c r="B9" s="494"/>
      <c r="C9" s="495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2"/>
      <c r="C3" s="502"/>
      <c r="D3" s="410"/>
    </row>
    <row r="4" spans="1:9" ht="38.25" customHeight="1" x14ac:dyDescent="0.2">
      <c r="A4" s="503" t="s">
        <v>1217</v>
      </c>
      <c r="B4" s="503"/>
      <c r="C4" s="503"/>
      <c r="D4" s="503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0" t="s">
        <v>1212</v>
      </c>
      <c r="D2" s="460"/>
      <c r="E2" s="43"/>
    </row>
    <row r="3" spans="1:7" ht="15.75" x14ac:dyDescent="0.25">
      <c r="A3" s="309"/>
      <c r="B3" s="502"/>
      <c r="C3" s="502"/>
      <c r="D3" s="502"/>
      <c r="E3" s="310"/>
    </row>
    <row r="4" spans="1:7" ht="38.25" customHeight="1" x14ac:dyDescent="0.2">
      <c r="A4" s="503" t="s">
        <v>1218</v>
      </c>
      <c r="B4" s="503"/>
      <c r="C4" s="503"/>
      <c r="D4" s="503"/>
      <c r="E4" s="503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51" zoomScaleNormal="100" workbookViewId="0">
      <selection activeCell="A92" sqref="A9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0" t="s">
        <v>1212</v>
      </c>
      <c r="C2" s="460"/>
      <c r="D2" s="460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4" t="s">
        <v>1220</v>
      </c>
      <c r="B4" s="504"/>
      <c r="C4" s="504"/>
      <c r="D4" s="504"/>
      <c r="E4" s="504"/>
      <c r="F4" s="152"/>
    </row>
    <row r="5" spans="1:6" s="52" customFormat="1" ht="18.75" x14ac:dyDescent="0.3">
      <c r="A5" s="101"/>
      <c r="B5" s="148"/>
      <c r="C5" s="101"/>
      <c r="D5" s="483" t="s">
        <v>549</v>
      </c>
      <c r="E5" s="483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05" t="s">
        <v>599</v>
      </c>
      <c r="F1" s="505"/>
      <c r="G1" s="505"/>
    </row>
    <row r="2" spans="1:256" ht="58.5" customHeight="1" x14ac:dyDescent="0.2">
      <c r="F2" s="460" t="s">
        <v>446</v>
      </c>
      <c r="G2" s="460"/>
      <c r="H2" s="43"/>
    </row>
    <row r="3" spans="1:256" ht="51" customHeight="1" x14ac:dyDescent="0.3">
      <c r="A3" s="506" t="s">
        <v>688</v>
      </c>
      <c r="B3" s="506"/>
      <c r="C3" s="506"/>
      <c r="D3" s="506"/>
      <c r="E3" s="506"/>
      <c r="F3" s="506"/>
      <c r="G3" s="506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07" t="s">
        <v>549</v>
      </c>
      <c r="G4" s="50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08" t="s">
        <v>292</v>
      </c>
      <c r="C19" s="508"/>
      <c r="D19" s="508"/>
      <c r="E19" s="508"/>
      <c r="F19" s="508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09" t="s">
        <v>600</v>
      </c>
      <c r="B22" s="509"/>
      <c r="C22" s="509"/>
      <c r="D22" s="509"/>
      <c r="E22" s="509"/>
      <c r="F22" s="509"/>
      <c r="G22" s="50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05" t="s">
        <v>588</v>
      </c>
      <c r="H1" s="505"/>
    </row>
    <row r="2" spans="1:256" ht="59.25" customHeight="1" x14ac:dyDescent="0.2">
      <c r="G2" s="460" t="s">
        <v>446</v>
      </c>
      <c r="H2" s="460"/>
      <c r="I2" s="43"/>
    </row>
    <row r="3" spans="1:256" ht="50.25" customHeight="1" x14ac:dyDescent="0.3">
      <c r="A3" s="506" t="s">
        <v>687</v>
      </c>
      <c r="B3" s="506"/>
      <c r="C3" s="506"/>
      <c r="D3" s="506"/>
      <c r="E3" s="506"/>
      <c r="F3" s="506"/>
      <c r="G3" s="506"/>
      <c r="H3" s="5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07" t="s">
        <v>589</v>
      </c>
      <c r="G4" s="507"/>
      <c r="H4" s="5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0" t="s">
        <v>292</v>
      </c>
      <c r="C22" s="510"/>
      <c r="D22" s="510"/>
      <c r="E22" s="510"/>
      <c r="F22" s="510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1" t="s">
        <v>598</v>
      </c>
      <c r="B25" s="511"/>
      <c r="C25" s="511"/>
      <c r="D25" s="511"/>
      <c r="E25" s="511"/>
      <c r="F25" s="511"/>
      <c r="G25" s="511"/>
      <c r="H25" s="51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0" t="s">
        <v>1212</v>
      </c>
      <c r="E2" s="460"/>
    </row>
    <row r="3" spans="1:6" ht="24" customHeight="1" x14ac:dyDescent="0.2">
      <c r="D3" s="5"/>
    </row>
    <row r="4" spans="1:6" s="44" customFormat="1" ht="49.5" customHeight="1" x14ac:dyDescent="0.3">
      <c r="A4" s="504" t="s">
        <v>1221</v>
      </c>
      <c r="B4" s="504"/>
      <c r="C4" s="504"/>
      <c r="D4" s="504"/>
      <c r="E4" s="504"/>
      <c r="F4" s="152"/>
    </row>
    <row r="5" spans="1:6" s="52" customFormat="1" ht="18.75" x14ac:dyDescent="0.3">
      <c r="A5" s="101"/>
      <c r="B5" s="148"/>
      <c r="C5" s="148"/>
      <c r="D5" s="483" t="s">
        <v>549</v>
      </c>
      <c r="E5" s="483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32518.820000000003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30898.820000000003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52681.509999999915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2022-12-16T11:34:50Z</cp:lastPrinted>
  <dcterms:created xsi:type="dcterms:W3CDTF">2008-11-09T14:04:37Z</dcterms:created>
  <dcterms:modified xsi:type="dcterms:W3CDTF">2022-12-16T11:39:43Z</dcterms:modified>
</cp:coreProperties>
</file>